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240" windowWidth="16605" windowHeight="7395"/>
  </bookViews>
  <sheets>
    <sheet name="01貸借対照表" sheetId="21" r:id="rId1"/>
    <sheet name="02行政コスト計算書" sheetId="22" r:id="rId2"/>
    <sheet name="03純資産変動計算書" sheetId="23" r:id="rId3"/>
    <sheet name="06有形固定資産明細" sheetId="25" r:id="rId4"/>
  </sheets>
  <definedNames>
    <definedName name="_xlnm._FilterDatabase" localSheetId="0" hidden="1">'01貸借対照表'!#REF!</definedName>
    <definedName name="_xlnm.Print_Area" localSheetId="0">'01貸借対照表'!$A$1:$AA$64</definedName>
  </definedNames>
  <calcPr calcId="125725"/>
</workbook>
</file>

<file path=xl/calcChain.xml><?xml version="1.0" encoding="utf-8"?>
<calcChain xmlns="http://schemas.openxmlformats.org/spreadsheetml/2006/main">
  <c r="J8" i="23"/>
  <c r="N25"/>
  <c r="J24"/>
  <c r="M9"/>
  <c r="J9" s="1"/>
  <c r="Z22" i="21"/>
  <c r="R46" i="25"/>
  <c r="R45"/>
  <c r="R44"/>
  <c r="R43"/>
  <c r="R42"/>
  <c r="R41"/>
  <c r="P40"/>
  <c r="N40"/>
  <c r="L40"/>
  <c r="J40"/>
  <c r="H40"/>
  <c r="F40"/>
  <c r="D40"/>
  <c r="R40" s="1"/>
  <c r="R39"/>
  <c r="R38"/>
  <c r="R37"/>
  <c r="R36"/>
  <c r="R35"/>
  <c r="R34"/>
  <c r="R33"/>
  <c r="R32"/>
  <c r="R31"/>
  <c r="P30"/>
  <c r="P47" s="1"/>
  <c r="N30"/>
  <c r="N47" s="1"/>
  <c r="L30"/>
  <c r="L47" s="1"/>
  <c r="J30"/>
  <c r="J47" s="1"/>
  <c r="H30"/>
  <c r="H47" s="1"/>
  <c r="F30"/>
  <c r="F47" s="1"/>
  <c r="D30"/>
  <c r="D47" s="1"/>
  <c r="J24"/>
  <c r="P24" s="1"/>
  <c r="J23"/>
  <c r="P23" s="1"/>
  <c r="J22"/>
  <c r="P22" s="1"/>
  <c r="J21"/>
  <c r="P21" s="1"/>
  <c r="J20"/>
  <c r="P20" s="1"/>
  <c r="L18"/>
  <c r="H18"/>
  <c r="J19"/>
  <c r="P19" s="1"/>
  <c r="N18"/>
  <c r="F18"/>
  <c r="J17"/>
  <c r="P17" s="1"/>
  <c r="J16"/>
  <c r="P16" s="1"/>
  <c r="J15"/>
  <c r="P15" s="1"/>
  <c r="J14"/>
  <c r="P14" s="1"/>
  <c r="J13"/>
  <c r="P13" s="1"/>
  <c r="J12"/>
  <c r="P12" s="1"/>
  <c r="J11"/>
  <c r="P11" s="1"/>
  <c r="J10"/>
  <c r="P10" s="1"/>
  <c r="J9"/>
  <c r="P9" s="1"/>
  <c r="N8"/>
  <c r="N25" s="1"/>
  <c r="L8"/>
  <c r="H8"/>
  <c r="F8"/>
  <c r="F25" s="1"/>
  <c r="D8"/>
  <c r="L25" l="1"/>
  <c r="H25"/>
  <c r="R30"/>
  <c r="R47" s="1"/>
  <c r="J8"/>
  <c r="D18"/>
  <c r="J18" s="1"/>
  <c r="P18" s="1"/>
  <c r="D25" l="1"/>
  <c r="J25"/>
  <c r="P8"/>
  <c r="P25" s="1"/>
  <c r="J22" i="23" l="1"/>
  <c r="J21"/>
  <c r="J12"/>
  <c r="J11"/>
  <c r="N10"/>
  <c r="M10"/>
  <c r="J10" s="1"/>
  <c r="N13"/>
  <c r="M13"/>
  <c r="J13" s="1"/>
  <c r="J25"/>
  <c r="L38" i="22"/>
  <c r="L32"/>
  <c r="L28"/>
  <c r="L23"/>
  <c r="L19"/>
  <c r="L14"/>
  <c r="L9"/>
  <c r="N56" i="21"/>
  <c r="N52"/>
  <c r="N47"/>
  <c r="N40"/>
  <c r="N36"/>
  <c r="N25"/>
  <c r="N9"/>
  <c r="Z13"/>
  <c r="Z7"/>
  <c r="L8" i="22" l="1"/>
  <c r="L7" s="1"/>
  <c r="L31" s="1"/>
  <c r="L41" s="1"/>
  <c r="N39" i="21"/>
  <c r="N7" s="1"/>
  <c r="N8"/>
  <c r="N63" l="1"/>
  <c r="Z25" s="1"/>
  <c r="M25" i="23" s="1"/>
  <c r="Z24" i="21"/>
  <c r="L25" i="23" s="1"/>
  <c r="Z62" i="21" l="1"/>
  <c r="Z63" s="1"/>
</calcChain>
</file>

<file path=xl/sharedStrings.xml><?xml version="1.0" encoding="utf-8"?>
<sst xmlns="http://schemas.openxmlformats.org/spreadsheetml/2006/main" count="221" uniqueCount="172">
  <si>
    <t>科目</t>
    <rPh sb="0" eb="2">
      <t>カモク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</si>
  <si>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</si>
  <si>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</si>
  <si>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</si>
  <si>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</si>
  <si>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</si>
  <si>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</si>
  <si>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</si>
  <si>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</si>
  <si>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</si>
  <si>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</si>
  <si>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</si>
  <si>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</si>
  <si>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</si>
  <si>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</si>
  <si>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</si>
  <si>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</si>
  <si>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</si>
  <si>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</si>
  <si>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</si>
  <si>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</si>
  <si>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</si>
  <si>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</si>
  <si>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</si>
  <si>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</si>
  <si>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</si>
  <si>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</si>
  <si>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</si>
  <si>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</si>
  <si>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</si>
  <si>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</si>
  <si>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</si>
  <si>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</si>
  <si>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</si>
  <si>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</si>
  <si>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</si>
  <si>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</si>
  <si>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</si>
  <si>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</si>
  <si>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</si>
  <si>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</si>
  <si>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</si>
  <si>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</si>
  <si>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</si>
  <si>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</si>
  <si>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</si>
  <si>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</si>
  <si>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</si>
  <si>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</si>
  <si>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</si>
  <si>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</si>
  <si>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</si>
  <si>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</si>
  <si>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</si>
  <si>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</si>
  <si>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</si>
  <si>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</si>
  <si>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</si>
  <si>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</si>
  <si>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</si>
  <si>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</si>
  <si>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</si>
  <si>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</si>
  <si>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</si>
  <si>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</si>
  <si>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徴収不能引当金</t>
  </si>
  <si>
    <t>地方債等</t>
    <rPh sb="0" eb="3">
      <t>チホウサイ</t>
    </rPh>
    <rPh sb="3" eb="4">
      <t>トウ</t>
    </rPh>
    <phoneticPr fontId="3"/>
  </si>
  <si>
    <t>繰延資産</t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</si>
  <si>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</si>
  <si>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他団体出資等分</t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</si>
  <si>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</si>
  <si>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【様式第２号】</t>
    <rPh sb="3" eb="4">
      <t>ダイ</t>
    </rPh>
    <rPh sb="5" eb="6">
      <t>ゴウ</t>
    </rPh>
    <phoneticPr fontId="3"/>
  </si>
  <si>
    <t>連結行政コスト計算書</t>
    <rPh sb="0" eb="2">
      <t>レンケツ</t>
    </rPh>
    <rPh sb="2" eb="4">
      <t>ギョウセイ</t>
    </rPh>
    <rPh sb="7" eb="10">
      <t>ケイサンショ</t>
    </rPh>
    <phoneticPr fontId="3"/>
  </si>
  <si>
    <t>経常費用</t>
    <phoneticPr fontId="3"/>
  </si>
  <si>
    <t>業務費用</t>
    <phoneticPr fontId="3"/>
  </si>
  <si>
    <t>人件費</t>
    <rPh sb="0" eb="3">
      <t>ジンケンヒ</t>
    </rPh>
    <phoneticPr fontId="3"/>
  </si>
  <si>
    <t>　</t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</si>
  <si>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</si>
  <si>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</si>
  <si>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</si>
  <si>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</si>
  <si>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</si>
  <si>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</si>
  <si>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</si>
  <si>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</si>
  <si>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</si>
  <si>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</si>
  <si>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</si>
  <si>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</si>
  <si>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</si>
  <si>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</si>
  <si>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</si>
  <si>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</si>
  <si>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</si>
  <si>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</si>
  <si>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</si>
  <si>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</si>
  <si>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</si>
  <si>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</si>
  <si>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</si>
  <si>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3" eb="4">
      <t>ダイ</t>
    </rPh>
    <rPh sb="5" eb="6">
      <t>ゴウ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</si>
  <si>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</si>
  <si>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</si>
  <si>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</si>
  <si>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</si>
  <si>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</si>
  <si>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</si>
  <si>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</si>
  <si>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</si>
  <si>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</si>
  <si>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</si>
  <si>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</si>
  <si>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</si>
  <si>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</si>
  <si>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</si>
  <si>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</si>
  <si>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</si>
  <si>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</si>
  <si>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</si>
  <si>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</si>
  <si>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【様式第５号】</t>
    <rPh sb="3" eb="4">
      <t>ダイ</t>
    </rPh>
    <rPh sb="5" eb="6">
      <t>ゴウ</t>
    </rPh>
    <phoneticPr fontId="22"/>
  </si>
  <si>
    <t>連結附属明細書</t>
    <rPh sb="0" eb="2">
      <t>レンケツ</t>
    </rPh>
    <rPh sb="2" eb="4">
      <t>フゾク</t>
    </rPh>
    <rPh sb="4" eb="7">
      <t>メイサイショ</t>
    </rPh>
    <phoneticPr fontId="22"/>
  </si>
  <si>
    <t>１．連結貸借対照表の内容に関する明細</t>
    <rPh sb="2" eb="4">
      <t>レンケツ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22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</si>
  <si>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22"/>
  </si>
  <si>
    <t>（１）資産項目の明細</t>
    <rPh sb="3" eb="5">
      <t>シサン</t>
    </rPh>
    <rPh sb="5" eb="7">
      <t>コウモク</t>
    </rPh>
    <rPh sb="8" eb="10">
      <t>メイサイ</t>
    </rPh>
    <phoneticPr fontId="2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</si>
  <si>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2"/>
  </si>
  <si>
    <t>区分</t>
    <rPh sb="0" eb="2">
      <t>クブン</t>
    </rPh>
    <phoneticPr fontId="2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</si>
  <si>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</si>
  <si>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</si>
  <si>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</si>
  <si>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</si>
  <si>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</si>
  <si>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</si>
  <si>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2"/>
  </si>
  <si>
    <t xml:space="preserve"> 事業用資産</t>
    <rPh sb="1" eb="4">
      <t>ジギョウヨウ</t>
    </rPh>
    <rPh sb="4" eb="6">
      <t>シサン</t>
    </rPh>
    <phoneticPr fontId="22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</si>
  <si>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</si>
  <si>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22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</si>
  <si>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</si>
  <si>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</si>
  <si>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22"/>
  </si>
  <si>
    <t>　　浮標等</t>
    <rPh sb="2" eb="4">
      <t>フヒョウ</t>
    </rPh>
    <rPh sb="4" eb="5">
      <t>ナド</t>
    </rPh>
    <phoneticPr fontId="22"/>
  </si>
  <si>
    <t>　　航空機</t>
    <rPh sb="2" eb="5">
      <t>コウクウキ</t>
    </rPh>
    <phoneticPr fontId="22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</si>
  <si>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</si>
  <si>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22"/>
  </si>
  <si>
    <t xml:space="preserve"> インフラ資産</t>
    <rPh sb="5" eb="7">
      <t>シサン</t>
    </rPh>
    <phoneticPr fontId="22"/>
  </si>
  <si>
    <t>　　土地</t>
    <rPh sb="2" eb="4">
      <t>トチ</t>
    </rPh>
    <phoneticPr fontId="3"/>
  </si>
  <si>
    <t>　　建物</t>
    <rPh sb="2" eb="4">
      <t>タテモノ</t>
    </rPh>
    <phoneticPr fontId="22"/>
  </si>
  <si>
    <t xml:space="preserve"> 物品</t>
    <rPh sb="1" eb="3">
      <t>ブッピン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</si>
  <si>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22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</si>
  <si>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</si>
  <si>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22"/>
  </si>
  <si>
    <t>福祉</t>
    <rPh sb="0" eb="2">
      <t>フクシ</t>
    </rPh>
    <phoneticPr fontId="22"/>
  </si>
  <si>
    <t>環境衛生</t>
    <rPh sb="0" eb="2">
      <t>カンキョウ</t>
    </rPh>
    <rPh sb="2" eb="4">
      <t>エイセイ</t>
    </rPh>
    <phoneticPr fontId="22"/>
  </si>
  <si>
    <t>産業振興</t>
    <rPh sb="0" eb="2">
      <t>サンギョウ</t>
    </rPh>
    <rPh sb="2" eb="4">
      <t>シンコウ</t>
    </rPh>
    <phoneticPr fontId="22"/>
  </si>
  <si>
    <t>消防</t>
    <rPh sb="0" eb="2">
      <t>ショウボウ</t>
    </rPh>
    <phoneticPr fontId="22"/>
  </si>
  <si>
    <t>総務</t>
    <rPh sb="0" eb="2">
      <t>ソウム</t>
    </rPh>
    <phoneticPr fontId="22"/>
  </si>
  <si>
    <t>合計</t>
    <rPh sb="0" eb="2">
      <t>ゴウケイ</t>
    </rPh>
    <phoneticPr fontId="22"/>
  </si>
  <si>
    <t>金額</t>
    <rPh sb="0" eb="2">
      <t>キンガク</t>
    </rPh>
    <phoneticPr fontId="3"/>
  </si>
  <si>
    <t>（平成２９年　３月３１日現在）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</si>
  <si>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</si>
  <si>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</si>
  <si>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</si>
  <si>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自　平成２８年　４月　１日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</si>
  <si>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至　平成２９年　３月３１日</t>
    <phoneticPr fontId="3"/>
  </si>
  <si>
    <t>（単位：千円）</t>
    <rPh sb="1" eb="3">
      <t>タンイ</t>
    </rPh>
    <rPh sb="4" eb="6">
      <t>センエン</t>
    </rPh>
    <phoneticPr fontId="3"/>
  </si>
  <si>
    <t>自　　平成２８年　４月　１日</t>
    <rPh sb="0" eb="1">
      <t>ジ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</si>
  <si>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至　　平成２９年　３月３１日</t>
    <rPh sb="0" eb="1">
      <t>イタ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</si>
  <si>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(単位：千円）</t>
    <rPh sb="4" eb="6">
      <t>センエン</t>
    </rPh>
    <phoneticPr fontId="3"/>
  </si>
  <si>
    <t>（単位：千円）</t>
    <rPh sb="1" eb="3">
      <t>タンイ</t>
    </rPh>
    <rPh sb="4" eb="6">
      <t>センエン</t>
    </rPh>
    <phoneticPr fontId="22"/>
  </si>
  <si>
    <t>余剰分
（不足分）</t>
    <phoneticPr fontId="3"/>
  </si>
  <si>
    <t>他団体出資等分</t>
    <phoneticPr fontId="3"/>
  </si>
  <si>
    <t>本年度差額</t>
    <phoneticPr fontId="3"/>
  </si>
</sst>
</file>

<file path=xl/styles.xml><?xml version="1.0" encoding="utf-8"?>
<styleSheet xmlns="http://schemas.openxmlformats.org/spreadsheetml/2006/main">
  <numFmts count="1">
    <numFmt numFmtId="176" formatCode="#,##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23">
      <alignment horizontal="center"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6">
    <xf numFmtId="0" fontId="0" fillId="0" borderId="0" xfId="0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38" fontId="7" fillId="0" borderId="4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2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20" fillId="0" borderId="24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5" xfId="0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7" fillId="0" borderId="0" xfId="3" applyFont="1" applyFill="1" applyBorder="1">
      <alignment vertical="center"/>
    </xf>
    <xf numFmtId="0" fontId="6" fillId="0" borderId="13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7" fillId="0" borderId="5" xfId="3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38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/>
    </xf>
    <xf numFmtId="38" fontId="0" fillId="0" borderId="11" xfId="1" applyFont="1" applyFill="1" applyBorder="1" applyAlignment="1">
      <alignment horizontal="center" vertical="center"/>
    </xf>
    <xf numFmtId="176" fontId="0" fillId="0" borderId="38" xfId="0" applyNumberFormat="1" applyFont="1" applyFill="1" applyBorder="1" applyAlignment="1">
      <alignment horizontal="right" vertical="center"/>
    </xf>
    <xf numFmtId="176" fontId="0" fillId="0" borderId="58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" fillId="0" borderId="58" xfId="0" applyFont="1" applyFill="1" applyBorder="1" applyAlignment="1">
      <alignment horizontal="center"/>
    </xf>
    <xf numFmtId="176" fontId="2" fillId="0" borderId="38" xfId="0" applyNumberFormat="1" applyFont="1" applyFill="1" applyBorder="1" applyAlignment="1">
      <alignment horizontal="right" vertical="center"/>
    </xf>
    <xf numFmtId="176" fontId="2" fillId="0" borderId="43" xfId="0" applyNumberFormat="1" applyFont="1" applyFill="1" applyBorder="1" applyAlignment="1">
      <alignment horizontal="right" vertical="center"/>
    </xf>
    <xf numFmtId="176" fontId="2" fillId="0" borderId="55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15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176" fontId="7" fillId="0" borderId="57" xfId="3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16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7" fillId="0" borderId="49" xfId="1" applyNumberFormat="1" applyFont="1" applyFill="1" applyBorder="1" applyAlignment="1">
      <alignment horizontal="right" vertical="center"/>
    </xf>
    <xf numFmtId="176" fontId="7" fillId="0" borderId="53" xfId="1" applyNumberFormat="1" applyFont="1" applyFill="1" applyBorder="1" applyAlignment="1">
      <alignment horizontal="right" vertical="center"/>
    </xf>
    <xf numFmtId="176" fontId="7" fillId="0" borderId="55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7" fillId="0" borderId="24" xfId="0" applyFont="1" applyFill="1" applyBorder="1">
      <alignment vertical="center"/>
    </xf>
    <xf numFmtId="0" fontId="7" fillId="0" borderId="28" xfId="0" applyFont="1" applyFill="1" applyBorder="1">
      <alignment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38" fontId="17" fillId="0" borderId="31" xfId="1" applyFont="1" applyFill="1" applyBorder="1" applyAlignment="1">
      <alignment vertical="center"/>
    </xf>
    <xf numFmtId="38" fontId="7" fillId="0" borderId="32" xfId="1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right" vertical="center"/>
    </xf>
    <xf numFmtId="176" fontId="7" fillId="0" borderId="35" xfId="0" applyNumberFormat="1" applyFont="1" applyFill="1" applyBorder="1" applyAlignment="1">
      <alignment horizontal="right" vertical="center"/>
    </xf>
    <xf numFmtId="176" fontId="7" fillId="0" borderId="36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37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horizontal="right" vertical="center"/>
    </xf>
    <xf numFmtId="0" fontId="7" fillId="0" borderId="4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38" fontId="7" fillId="0" borderId="12" xfId="1" applyFont="1" applyFill="1" applyBorder="1" applyAlignment="1">
      <alignment vertical="center"/>
    </xf>
    <xf numFmtId="0" fontId="7" fillId="0" borderId="13" xfId="6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176" fontId="7" fillId="0" borderId="39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right" vertical="center"/>
    </xf>
    <xf numFmtId="176" fontId="7" fillId="0" borderId="40" xfId="0" applyNumberFormat="1" applyFont="1" applyFill="1" applyBorder="1" applyAlignment="1">
      <alignment horizontal="right" vertical="center"/>
    </xf>
    <xf numFmtId="0" fontId="7" fillId="0" borderId="8" xfId="6" applyFont="1" applyFill="1" applyBorder="1" applyAlignment="1">
      <alignment vertical="center"/>
    </xf>
    <xf numFmtId="0" fontId="7" fillId="0" borderId="41" xfId="6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6" fontId="7" fillId="0" borderId="42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43" xfId="0" applyNumberFormat="1" applyFont="1" applyFill="1" applyBorder="1" applyAlignment="1">
      <alignment horizontal="right" vertical="center"/>
    </xf>
    <xf numFmtId="0" fontId="7" fillId="0" borderId="0" xfId="6" applyFont="1" applyFill="1" applyBorder="1" applyAlignment="1">
      <alignment vertical="center"/>
    </xf>
    <xf numFmtId="176" fontId="7" fillId="0" borderId="46" xfId="0" applyNumberFormat="1" applyFont="1" applyFill="1" applyBorder="1" applyAlignment="1">
      <alignment horizontal="right" vertical="center"/>
    </xf>
    <xf numFmtId="176" fontId="7" fillId="0" borderId="47" xfId="0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13" xfId="6" applyFont="1" applyFill="1" applyBorder="1" applyAlignment="1">
      <alignment horizontal="left" vertical="center"/>
    </xf>
    <xf numFmtId="176" fontId="7" fillId="0" borderId="48" xfId="0" applyNumberFormat="1" applyFont="1" applyFill="1" applyBorder="1" applyAlignment="1">
      <alignment horizontal="right" vertical="center"/>
    </xf>
    <xf numFmtId="38" fontId="7" fillId="0" borderId="50" xfId="1" applyFont="1" applyFill="1" applyBorder="1" applyAlignment="1">
      <alignment vertical="center"/>
    </xf>
    <xf numFmtId="0" fontId="17" fillId="0" borderId="51" xfId="6" applyFont="1" applyFill="1" applyBorder="1" applyAlignment="1">
      <alignment vertical="center"/>
    </xf>
    <xf numFmtId="0" fontId="7" fillId="0" borderId="51" xfId="6" applyFont="1" applyFill="1" applyBorder="1" applyAlignment="1">
      <alignment vertical="center"/>
    </xf>
    <xf numFmtId="0" fontId="7" fillId="0" borderId="51" xfId="6" applyFont="1" applyFill="1" applyBorder="1" applyAlignment="1">
      <alignment horizontal="left" vertical="center"/>
    </xf>
    <xf numFmtId="0" fontId="30" fillId="0" borderId="51" xfId="6" applyFont="1" applyFill="1" applyBorder="1" applyAlignment="1">
      <alignment horizontal="left" vertical="center"/>
    </xf>
    <xf numFmtId="0" fontId="7" fillId="0" borderId="51" xfId="0" applyFont="1" applyFill="1" applyBorder="1" applyAlignment="1">
      <alignment vertical="center"/>
    </xf>
    <xf numFmtId="176" fontId="7" fillId="0" borderId="29" xfId="0" applyNumberFormat="1" applyFont="1" applyFill="1" applyBorder="1" applyAlignment="1">
      <alignment horizontal="right" vertical="center"/>
    </xf>
    <xf numFmtId="176" fontId="7" fillId="0" borderId="52" xfId="0" applyNumberFormat="1" applyFont="1" applyFill="1" applyBorder="1" applyAlignment="1">
      <alignment horizontal="right" vertical="center"/>
    </xf>
    <xf numFmtId="38" fontId="17" fillId="0" borderId="17" xfId="1" applyFont="1" applyFill="1" applyBorder="1" applyAlignment="1">
      <alignment vertical="center"/>
    </xf>
    <xf numFmtId="0" fontId="7" fillId="0" borderId="18" xfId="6" applyFont="1" applyFill="1" applyBorder="1" applyAlignment="1">
      <alignment vertical="center"/>
    </xf>
    <xf numFmtId="0" fontId="7" fillId="0" borderId="18" xfId="6" applyFont="1" applyFill="1" applyBorder="1" applyAlignment="1">
      <alignment horizontal="left" vertical="center"/>
    </xf>
    <xf numFmtId="0" fontId="7" fillId="0" borderId="18" xfId="0" applyFont="1" applyFill="1" applyBorder="1" applyAlignment="1">
      <alignment vertical="center"/>
    </xf>
    <xf numFmtId="176" fontId="7" fillId="0" borderId="54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27" fillId="0" borderId="57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56" xfId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52" xfId="0" applyNumberFormat="1" applyFont="1" applyFill="1" applyBorder="1" applyAlignment="1">
      <alignment horizontal="right" vertical="center"/>
    </xf>
    <xf numFmtId="176" fontId="7" fillId="0" borderId="51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right" vertical="center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44" xfId="0" applyNumberFormat="1" applyFont="1" applyFill="1" applyBorder="1" applyAlignment="1">
      <alignment horizontal="right" vertical="center"/>
    </xf>
    <xf numFmtId="176" fontId="7" fillId="0" borderId="45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56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right" vertical="center"/>
    </xf>
    <xf numFmtId="176" fontId="7" fillId="0" borderId="56" xfId="3" applyNumberFormat="1" applyFont="1" applyFill="1" applyBorder="1" applyAlignment="1">
      <alignment horizontal="right" vertical="center"/>
    </xf>
    <xf numFmtId="0" fontId="7" fillId="0" borderId="57" xfId="3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left" vertical="center"/>
    </xf>
    <xf numFmtId="0" fontId="27" fillId="0" borderId="56" xfId="0" applyFont="1" applyFill="1" applyBorder="1" applyAlignment="1">
      <alignment horizontal="left" vertical="center"/>
    </xf>
    <xf numFmtId="0" fontId="7" fillId="0" borderId="57" xfId="3" applyFont="1" applyFill="1" applyBorder="1" applyAlignment="1">
      <alignment horizontal="left" vertical="center" wrapText="1"/>
    </xf>
    <xf numFmtId="0" fontId="7" fillId="0" borderId="57" xfId="3" applyFont="1" applyFill="1" applyBorder="1" applyAlignment="1">
      <alignment horizontal="left" vertical="center"/>
    </xf>
    <xf numFmtId="0" fontId="7" fillId="0" borderId="9" xfId="3" applyFont="1" applyFill="1" applyBorder="1" applyAlignment="1">
      <alignment horizontal="left" vertical="center"/>
    </xf>
    <xf numFmtId="0" fontId="7" fillId="0" borderId="56" xfId="3" applyFont="1" applyFill="1" applyBorder="1" applyAlignment="1">
      <alignment horizontal="left" vertical="center"/>
    </xf>
    <xf numFmtId="176" fontId="7" fillId="0" borderId="57" xfId="3" applyNumberFormat="1" applyFont="1" applyFill="1" applyBorder="1" applyAlignment="1">
      <alignment horizontal="right" vertical="center"/>
    </xf>
    <xf numFmtId="176" fontId="27" fillId="0" borderId="57" xfId="0" applyNumberFormat="1" applyFont="1" applyFill="1" applyBorder="1" applyAlignment="1">
      <alignment horizontal="right" vertical="center"/>
    </xf>
    <xf numFmtId="176" fontId="7" fillId="0" borderId="8" xfId="3" applyNumberFormat="1" applyFont="1" applyFill="1" applyBorder="1" applyAlignment="1">
      <alignment horizontal="right" vertical="center"/>
    </xf>
    <xf numFmtId="0" fontId="7" fillId="0" borderId="57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left" vertical="center" wrapText="1"/>
    </xf>
    <xf numFmtId="0" fontId="7" fillId="0" borderId="56" xfId="3" applyFont="1" applyFill="1" applyBorder="1" applyAlignment="1">
      <alignment horizontal="left" vertical="center" wrapText="1"/>
    </xf>
    <xf numFmtId="0" fontId="7" fillId="0" borderId="9" xfId="3" applyFont="1" applyFill="1" applyBorder="1" applyAlignment="1">
      <alignment horizontal="center" vertical="center"/>
    </xf>
    <xf numFmtId="0" fontId="7" fillId="0" borderId="56" xfId="3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7" fillId="0" borderId="56" xfId="3" applyFont="1" applyFill="1" applyBorder="1" applyAlignment="1">
      <alignment horizontal="center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 wrapText="1"/>
    </xf>
  </cellXfs>
  <cellStyles count="7">
    <cellStyle name="桁区切り" xfId="1" builtinId="6"/>
    <cellStyle name="桁区切り 2" xfId="5"/>
    <cellStyle name="標準" xfId="0" builtinId="0"/>
    <cellStyle name="標準 2" xfId="3"/>
    <cellStyle name="標準_03.04.01.財務諸表雛形_様式_桜内案１_コピー03　普通会計４表2006.12.23_仕訳" xfId="2"/>
    <cellStyle name="標準_別冊１　Ｐ2～Ｐ5　普通会計４表20070113_仕訳" xfId="6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83"/>
  <sheetViews>
    <sheetView showGridLines="0" tabSelected="1" view="pageBreakPreview" topLeftCell="A51" zoomScale="80" zoomScaleNormal="100" zoomScaleSheetLayoutView="80" workbookViewId="0">
      <selection activeCell="AL26" sqref="AL26:AM27"/>
    </sheetView>
  </sheetViews>
  <sheetFormatPr defaultColWidth="9" defaultRowHeight="18" customHeight="1"/>
  <cols>
    <col min="1" max="1" width="0.625" style="5" customWidth="1"/>
    <col min="2" max="12" width="2.125" style="5" customWidth="1"/>
    <col min="13" max="13" width="17.25" style="5" customWidth="1"/>
    <col min="14" max="14" width="12.625" style="5" customWidth="1"/>
    <col min="15" max="16" width="2.125" style="5" customWidth="1"/>
    <col min="17" max="24" width="3.875" style="5" customWidth="1"/>
    <col min="25" max="25" width="4.125" style="5" customWidth="1"/>
    <col min="26" max="26" width="12.625" style="5" customWidth="1"/>
    <col min="27" max="27" width="0.625" style="5" customWidth="1"/>
    <col min="28" max="16384" width="9" style="5"/>
  </cols>
  <sheetData>
    <row r="1" spans="1:26" ht="18" customHeight="1">
      <c r="B1" s="139" t="s">
        <v>70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3.25" customHeight="1">
      <c r="A2" s="6"/>
      <c r="B2" s="140" t="s">
        <v>64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1" customHeight="1">
      <c r="B3" s="141" t="s">
        <v>158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s="7" customFormat="1" ht="16.5" customHeight="1" thickBot="1">
      <c r="B4" s="8"/>
      <c r="Z4" s="69" t="s">
        <v>159</v>
      </c>
    </row>
    <row r="5" spans="1:26" s="9" customFormat="1" ht="14.25" customHeight="1" thickBot="1">
      <c r="B5" s="142" t="s">
        <v>0</v>
      </c>
      <c r="C5" s="143"/>
      <c r="D5" s="143"/>
      <c r="E5" s="143"/>
      <c r="F5" s="143"/>
      <c r="G5" s="143"/>
      <c r="H5" s="143"/>
      <c r="I5" s="144"/>
      <c r="J5" s="144"/>
      <c r="K5" s="144"/>
      <c r="L5" s="144"/>
      <c r="M5" s="144"/>
      <c r="N5" s="63" t="s">
        <v>157</v>
      </c>
      <c r="O5" s="143" t="s">
        <v>0</v>
      </c>
      <c r="P5" s="143"/>
      <c r="Q5" s="143"/>
      <c r="R5" s="143"/>
      <c r="S5" s="143"/>
      <c r="T5" s="143"/>
      <c r="U5" s="143"/>
      <c r="V5" s="143"/>
      <c r="W5" s="143"/>
      <c r="X5" s="143"/>
      <c r="Y5" s="145"/>
      <c r="Z5" s="62" t="s">
        <v>157</v>
      </c>
    </row>
    <row r="6" spans="1:26" s="10" customFormat="1" ht="14.65" customHeight="1">
      <c r="B6" s="11" t="s">
        <v>1</v>
      </c>
      <c r="C6" s="2"/>
      <c r="D6" s="1"/>
      <c r="E6" s="20"/>
      <c r="F6" s="20"/>
      <c r="G6" s="20"/>
      <c r="H6" s="20"/>
      <c r="I6" s="2"/>
      <c r="J6" s="2"/>
      <c r="K6" s="2"/>
      <c r="L6" s="2"/>
      <c r="M6" s="2"/>
      <c r="N6" s="64"/>
      <c r="O6" s="1" t="s">
        <v>2</v>
      </c>
      <c r="P6" s="1"/>
      <c r="Q6" s="1"/>
      <c r="R6" s="1"/>
      <c r="S6" s="1"/>
      <c r="T6" s="1"/>
      <c r="U6" s="12"/>
      <c r="V6" s="2"/>
      <c r="W6" s="2"/>
      <c r="X6" s="2"/>
      <c r="Y6" s="14"/>
      <c r="Z6" s="80"/>
    </row>
    <row r="7" spans="1:26" s="10" customFormat="1" ht="14.65" customHeight="1">
      <c r="B7" s="21"/>
      <c r="C7" s="1" t="s">
        <v>3</v>
      </c>
      <c r="D7" s="1"/>
      <c r="E7" s="1"/>
      <c r="F7" s="1"/>
      <c r="G7" s="1"/>
      <c r="H7" s="1"/>
      <c r="I7" s="2"/>
      <c r="J7" s="2"/>
      <c r="K7" s="2"/>
      <c r="L7" s="2"/>
      <c r="M7" s="2"/>
      <c r="N7" s="67">
        <f>SUM(N8,N36,N39)</f>
        <v>173100470.704</v>
      </c>
      <c r="O7" s="1"/>
      <c r="P7" s="1" t="s">
        <v>4</v>
      </c>
      <c r="Q7" s="1"/>
      <c r="R7" s="1"/>
      <c r="S7" s="1"/>
      <c r="T7" s="1"/>
      <c r="U7" s="2"/>
      <c r="V7" s="2"/>
      <c r="W7" s="2"/>
      <c r="X7" s="2"/>
      <c r="Y7" s="14"/>
      <c r="Z7" s="80">
        <f>SUM(Z8:Z12)</f>
        <v>42108222.515999995</v>
      </c>
    </row>
    <row r="8" spans="1:26" s="10" customFormat="1" ht="14.65" customHeight="1">
      <c r="B8" s="21"/>
      <c r="C8" s="1"/>
      <c r="D8" s="1" t="s">
        <v>5</v>
      </c>
      <c r="E8" s="1"/>
      <c r="F8" s="1"/>
      <c r="G8" s="1"/>
      <c r="H8" s="1"/>
      <c r="I8" s="2"/>
      <c r="J8" s="2"/>
      <c r="K8" s="2"/>
      <c r="L8" s="2"/>
      <c r="M8" s="2"/>
      <c r="N8" s="67">
        <f>SUM(N9,N25,N34:N35)</f>
        <v>159627993.72800002</v>
      </c>
      <c r="O8" s="1"/>
      <c r="P8" s="1"/>
      <c r="Q8" s="1" t="s">
        <v>66</v>
      </c>
      <c r="R8" s="1"/>
      <c r="S8" s="1"/>
      <c r="T8" s="1"/>
      <c r="U8" s="2"/>
      <c r="V8" s="2"/>
      <c r="W8" s="2"/>
      <c r="X8" s="2"/>
      <c r="Y8" s="14"/>
      <c r="Z8" s="80">
        <v>36359742.736999996</v>
      </c>
    </row>
    <row r="9" spans="1:26" s="10" customFormat="1" ht="14.65" customHeight="1">
      <c r="B9" s="21"/>
      <c r="C9" s="1"/>
      <c r="D9" s="1"/>
      <c r="E9" s="1" t="s">
        <v>6</v>
      </c>
      <c r="F9" s="1"/>
      <c r="G9" s="1"/>
      <c r="H9" s="1"/>
      <c r="I9" s="2"/>
      <c r="J9" s="2"/>
      <c r="K9" s="2"/>
      <c r="L9" s="2"/>
      <c r="M9" s="2"/>
      <c r="N9" s="67">
        <f>SUM(N10:N24)</f>
        <v>49044853.633000016</v>
      </c>
      <c r="O9" s="1"/>
      <c r="P9" s="1"/>
      <c r="Q9" s="3" t="s">
        <v>7</v>
      </c>
      <c r="R9" s="1"/>
      <c r="S9" s="1"/>
      <c r="T9" s="1"/>
      <c r="U9" s="2"/>
      <c r="V9" s="2"/>
      <c r="W9" s="2"/>
      <c r="X9" s="2"/>
      <c r="Y9" s="14"/>
      <c r="Z9" s="80">
        <v>0</v>
      </c>
    </row>
    <row r="10" spans="1:26" s="10" customFormat="1" ht="14.65" customHeight="1">
      <c r="B10" s="21"/>
      <c r="C10" s="1"/>
      <c r="D10" s="1"/>
      <c r="E10" s="1"/>
      <c r="F10" s="1" t="s">
        <v>8</v>
      </c>
      <c r="G10" s="1"/>
      <c r="H10" s="1"/>
      <c r="I10" s="2"/>
      <c r="J10" s="2"/>
      <c r="K10" s="2"/>
      <c r="L10" s="2"/>
      <c r="M10" s="2"/>
      <c r="N10" s="67">
        <v>18555515.450000003</v>
      </c>
      <c r="O10" s="1"/>
      <c r="P10" s="1"/>
      <c r="Q10" s="1" t="s">
        <v>9</v>
      </c>
      <c r="R10" s="1"/>
      <c r="S10" s="1"/>
      <c r="T10" s="1"/>
      <c r="U10" s="2"/>
      <c r="V10" s="2"/>
      <c r="W10" s="2"/>
      <c r="X10" s="2"/>
      <c r="Y10" s="14"/>
      <c r="Z10" s="80">
        <v>5522337</v>
      </c>
    </row>
    <row r="11" spans="1:26" s="10" customFormat="1" ht="14.65" customHeight="1">
      <c r="B11" s="21"/>
      <c r="C11" s="1"/>
      <c r="D11" s="1"/>
      <c r="E11" s="1"/>
      <c r="F11" s="1" t="s">
        <v>10</v>
      </c>
      <c r="G11" s="1"/>
      <c r="H11" s="1"/>
      <c r="I11" s="2"/>
      <c r="J11" s="2"/>
      <c r="K11" s="2"/>
      <c r="L11" s="2"/>
      <c r="M11" s="2"/>
      <c r="N11" s="67">
        <v>1839805.14</v>
      </c>
      <c r="O11" s="1"/>
      <c r="P11" s="1"/>
      <c r="Q11" s="1" t="s">
        <v>11</v>
      </c>
      <c r="R11" s="1"/>
      <c r="S11" s="1"/>
      <c r="T11" s="1"/>
      <c r="U11" s="2"/>
      <c r="V11" s="2"/>
      <c r="W11" s="2"/>
      <c r="X11" s="2"/>
      <c r="Y11" s="14"/>
      <c r="Z11" s="80">
        <v>0</v>
      </c>
    </row>
    <row r="12" spans="1:26" s="10" customFormat="1" ht="14.65" customHeight="1">
      <c r="B12" s="21"/>
      <c r="C12" s="1"/>
      <c r="D12" s="1"/>
      <c r="E12" s="1"/>
      <c r="F12" s="1" t="s">
        <v>12</v>
      </c>
      <c r="G12" s="1"/>
      <c r="H12" s="1"/>
      <c r="I12" s="2"/>
      <c r="J12" s="2"/>
      <c r="K12" s="2"/>
      <c r="L12" s="2"/>
      <c r="M12" s="2"/>
      <c r="N12" s="67">
        <v>69255515.966000006</v>
      </c>
      <c r="O12" s="1"/>
      <c r="P12" s="1"/>
      <c r="Q12" s="1" t="s">
        <v>13</v>
      </c>
      <c r="R12" s="1"/>
      <c r="S12" s="1"/>
      <c r="T12" s="1"/>
      <c r="U12" s="2"/>
      <c r="V12" s="2"/>
      <c r="W12" s="2"/>
      <c r="X12" s="2"/>
      <c r="Y12" s="14"/>
      <c r="Z12" s="80">
        <v>226142.77900000001</v>
      </c>
    </row>
    <row r="13" spans="1:26" s="10" customFormat="1" ht="14.65" customHeight="1">
      <c r="B13" s="21"/>
      <c r="C13" s="1"/>
      <c r="D13" s="1"/>
      <c r="E13" s="1"/>
      <c r="F13" s="1" t="s">
        <v>14</v>
      </c>
      <c r="G13" s="1"/>
      <c r="H13" s="1"/>
      <c r="I13" s="2"/>
      <c r="J13" s="2"/>
      <c r="K13" s="2"/>
      <c r="L13" s="2"/>
      <c r="M13" s="2"/>
      <c r="N13" s="67">
        <v>-41556810.515000001</v>
      </c>
      <c r="O13" s="1"/>
      <c r="P13" s="1" t="s">
        <v>57</v>
      </c>
      <c r="Q13" s="1"/>
      <c r="R13" s="1"/>
      <c r="S13" s="1"/>
      <c r="T13" s="1"/>
      <c r="U13" s="2"/>
      <c r="V13" s="2"/>
      <c r="W13" s="2"/>
      <c r="X13" s="2"/>
      <c r="Y13" s="14"/>
      <c r="Z13" s="80">
        <f>SUM(Z14:Z21)</f>
        <v>6114944.3139999993</v>
      </c>
    </row>
    <row r="14" spans="1:26" s="10" customFormat="1" ht="14.65" customHeight="1">
      <c r="B14" s="21"/>
      <c r="C14" s="1"/>
      <c r="D14" s="1"/>
      <c r="E14" s="1"/>
      <c r="F14" s="1" t="s">
        <v>15</v>
      </c>
      <c r="G14" s="1"/>
      <c r="H14" s="1"/>
      <c r="I14" s="2"/>
      <c r="J14" s="2"/>
      <c r="K14" s="2"/>
      <c r="L14" s="2"/>
      <c r="M14" s="2"/>
      <c r="N14" s="67">
        <v>1135275.5420000001</v>
      </c>
      <c r="O14" s="1"/>
      <c r="P14" s="1"/>
      <c r="Q14" s="3" t="s">
        <v>68</v>
      </c>
      <c r="R14" s="1"/>
      <c r="S14" s="1"/>
      <c r="T14" s="1"/>
      <c r="U14" s="2"/>
      <c r="V14" s="2"/>
      <c r="W14" s="2"/>
      <c r="X14" s="2"/>
      <c r="Y14" s="14"/>
      <c r="Z14" s="80">
        <v>4899027.1229999997</v>
      </c>
    </row>
    <row r="15" spans="1:26" s="10" customFormat="1" ht="14.65" customHeight="1">
      <c r="B15" s="21"/>
      <c r="C15" s="1"/>
      <c r="D15" s="1"/>
      <c r="E15" s="1"/>
      <c r="F15" s="1" t="s">
        <v>16</v>
      </c>
      <c r="G15" s="1"/>
      <c r="H15" s="1"/>
      <c r="I15" s="2"/>
      <c r="J15" s="2"/>
      <c r="K15" s="2"/>
      <c r="L15" s="2"/>
      <c r="M15" s="2"/>
      <c r="N15" s="67">
        <v>-646161.88099999994</v>
      </c>
      <c r="O15" s="1"/>
      <c r="P15" s="1"/>
      <c r="Q15" s="3" t="s">
        <v>17</v>
      </c>
      <c r="R15" s="3"/>
      <c r="S15" s="3"/>
      <c r="T15" s="3"/>
      <c r="U15" s="13"/>
      <c r="V15" s="13"/>
      <c r="W15" s="13"/>
      <c r="X15" s="13"/>
      <c r="Y15" s="65"/>
      <c r="Z15" s="80">
        <v>326182.902</v>
      </c>
    </row>
    <row r="16" spans="1:26" s="10" customFormat="1" ht="14.65" customHeight="1">
      <c r="B16" s="21"/>
      <c r="C16" s="1"/>
      <c r="D16" s="1"/>
      <c r="E16" s="1"/>
      <c r="F16" s="1" t="s">
        <v>58</v>
      </c>
      <c r="G16" s="16"/>
      <c r="H16" s="16"/>
      <c r="I16" s="17"/>
      <c r="J16" s="17"/>
      <c r="K16" s="17"/>
      <c r="L16" s="17"/>
      <c r="M16" s="17"/>
      <c r="N16" s="67">
        <v>0</v>
      </c>
      <c r="O16" s="1"/>
      <c r="P16" s="1"/>
      <c r="Q16" s="3" t="s">
        <v>18</v>
      </c>
      <c r="R16" s="3"/>
      <c r="S16" s="3"/>
      <c r="T16" s="3"/>
      <c r="U16" s="13"/>
      <c r="V16" s="13"/>
      <c r="W16" s="13"/>
      <c r="X16" s="13"/>
      <c r="Y16" s="65"/>
      <c r="Z16" s="80">
        <v>20891.936000000002</v>
      </c>
    </row>
    <row r="17" spans="2:26" s="10" customFormat="1" ht="14.65" customHeight="1">
      <c r="B17" s="21"/>
      <c r="C17" s="1"/>
      <c r="D17" s="1"/>
      <c r="E17" s="1"/>
      <c r="F17" s="1" t="s">
        <v>59</v>
      </c>
      <c r="G17" s="16"/>
      <c r="H17" s="16"/>
      <c r="I17" s="17"/>
      <c r="J17" s="17"/>
      <c r="K17" s="17"/>
      <c r="L17" s="17"/>
      <c r="M17" s="17"/>
      <c r="N17" s="67">
        <v>0</v>
      </c>
      <c r="O17" s="2"/>
      <c r="P17" s="1"/>
      <c r="Q17" s="3" t="s">
        <v>19</v>
      </c>
      <c r="R17" s="3"/>
      <c r="S17" s="3"/>
      <c r="T17" s="3"/>
      <c r="U17" s="13"/>
      <c r="V17" s="13"/>
      <c r="W17" s="13"/>
      <c r="X17" s="13"/>
      <c r="Y17" s="65"/>
      <c r="Z17" s="80">
        <v>178.79300000000001</v>
      </c>
    </row>
    <row r="18" spans="2:26" s="10" customFormat="1" ht="14.65" customHeight="1">
      <c r="B18" s="21"/>
      <c r="C18" s="1"/>
      <c r="D18" s="1"/>
      <c r="E18" s="1"/>
      <c r="F18" s="1" t="s">
        <v>20</v>
      </c>
      <c r="G18" s="16"/>
      <c r="H18" s="16"/>
      <c r="I18" s="17"/>
      <c r="J18" s="17"/>
      <c r="K18" s="17"/>
      <c r="L18" s="17"/>
      <c r="M18" s="17"/>
      <c r="N18" s="67">
        <v>0</v>
      </c>
      <c r="O18" s="2"/>
      <c r="P18" s="1"/>
      <c r="Q18" s="3" t="s">
        <v>21</v>
      </c>
      <c r="R18" s="3"/>
      <c r="S18" s="3"/>
      <c r="T18" s="3"/>
      <c r="U18" s="13"/>
      <c r="V18" s="13"/>
      <c r="W18" s="13"/>
      <c r="X18" s="13"/>
      <c r="Y18" s="65"/>
      <c r="Z18" s="80">
        <v>0</v>
      </c>
    </row>
    <row r="19" spans="2:26" s="10" customFormat="1" ht="14.65" customHeight="1">
      <c r="B19" s="21"/>
      <c r="C19" s="1"/>
      <c r="D19" s="1"/>
      <c r="E19" s="1"/>
      <c r="F19" s="1" t="s">
        <v>60</v>
      </c>
      <c r="G19" s="16"/>
      <c r="H19" s="16"/>
      <c r="I19" s="17"/>
      <c r="J19" s="17"/>
      <c r="K19" s="17"/>
      <c r="L19" s="17"/>
      <c r="M19" s="17"/>
      <c r="N19" s="67">
        <v>0</v>
      </c>
      <c r="O19" s="1"/>
      <c r="P19" s="1"/>
      <c r="Q19" s="1" t="s">
        <v>22</v>
      </c>
      <c r="R19" s="1"/>
      <c r="S19" s="1"/>
      <c r="T19" s="1"/>
      <c r="U19" s="2"/>
      <c r="V19" s="2"/>
      <c r="W19" s="2"/>
      <c r="X19" s="2"/>
      <c r="Y19" s="14"/>
      <c r="Z19" s="80">
        <v>478021.94499999995</v>
      </c>
    </row>
    <row r="20" spans="2:26" s="10" customFormat="1" ht="14.65" customHeight="1">
      <c r="B20" s="21"/>
      <c r="C20" s="1"/>
      <c r="D20" s="1"/>
      <c r="E20" s="1"/>
      <c r="F20" s="1" t="s">
        <v>23</v>
      </c>
      <c r="G20" s="16"/>
      <c r="H20" s="16"/>
      <c r="I20" s="17"/>
      <c r="J20" s="17"/>
      <c r="K20" s="17"/>
      <c r="L20" s="17"/>
      <c r="M20" s="17"/>
      <c r="N20" s="67">
        <v>0</v>
      </c>
      <c r="O20" s="1"/>
      <c r="P20" s="1"/>
      <c r="Q20" s="3" t="s">
        <v>61</v>
      </c>
      <c r="R20" s="1"/>
      <c r="S20" s="1"/>
      <c r="T20" s="1"/>
      <c r="U20" s="2"/>
      <c r="V20" s="2"/>
      <c r="W20" s="2"/>
      <c r="X20" s="2"/>
      <c r="Y20" s="14"/>
      <c r="Z20" s="80">
        <v>307619.50599999999</v>
      </c>
    </row>
    <row r="21" spans="2:26" s="10" customFormat="1" ht="14.65" customHeight="1">
      <c r="B21" s="21"/>
      <c r="C21" s="1"/>
      <c r="D21" s="1"/>
      <c r="E21" s="1"/>
      <c r="F21" s="1" t="s">
        <v>24</v>
      </c>
      <c r="G21" s="16"/>
      <c r="H21" s="16"/>
      <c r="I21" s="17"/>
      <c r="J21" s="17"/>
      <c r="K21" s="17"/>
      <c r="L21" s="17"/>
      <c r="M21" s="17"/>
      <c r="N21" s="67">
        <v>0</v>
      </c>
      <c r="O21" s="1"/>
      <c r="P21" s="1"/>
      <c r="Q21" s="1" t="s">
        <v>13</v>
      </c>
      <c r="R21" s="1"/>
      <c r="S21" s="1"/>
      <c r="T21" s="1"/>
      <c r="U21" s="2"/>
      <c r="V21" s="2"/>
      <c r="W21" s="2"/>
      <c r="X21" s="2"/>
      <c r="Y21" s="14"/>
      <c r="Z21" s="80">
        <v>83022.108999999997</v>
      </c>
    </row>
    <row r="22" spans="2:26" s="10" customFormat="1" ht="14.65" customHeight="1">
      <c r="B22" s="21"/>
      <c r="C22" s="1"/>
      <c r="D22" s="1"/>
      <c r="E22" s="1"/>
      <c r="F22" s="1" t="s">
        <v>62</v>
      </c>
      <c r="G22" s="1"/>
      <c r="H22" s="1"/>
      <c r="I22" s="2"/>
      <c r="J22" s="2"/>
      <c r="K22" s="2"/>
      <c r="L22" s="2"/>
      <c r="M22" s="2"/>
      <c r="N22" s="67">
        <v>289</v>
      </c>
      <c r="O22" s="154" t="s">
        <v>25</v>
      </c>
      <c r="P22" s="155"/>
      <c r="Q22" s="155"/>
      <c r="R22" s="155"/>
      <c r="S22" s="155"/>
      <c r="T22" s="155"/>
      <c r="U22" s="155"/>
      <c r="V22" s="155"/>
      <c r="W22" s="155"/>
      <c r="X22" s="155"/>
      <c r="Y22" s="156"/>
      <c r="Z22" s="82">
        <f>Z13+Z7</f>
        <v>48223166.829999998</v>
      </c>
    </row>
    <row r="23" spans="2:26" s="10" customFormat="1" ht="14.65" customHeight="1">
      <c r="B23" s="21"/>
      <c r="C23" s="1"/>
      <c r="D23" s="1"/>
      <c r="E23" s="1"/>
      <c r="F23" s="1" t="s">
        <v>26</v>
      </c>
      <c r="G23" s="1"/>
      <c r="H23" s="1"/>
      <c r="I23" s="2"/>
      <c r="J23" s="2"/>
      <c r="K23" s="2"/>
      <c r="L23" s="2"/>
      <c r="M23" s="2"/>
      <c r="N23" s="67">
        <v>-233</v>
      </c>
      <c r="O23" s="1" t="s">
        <v>27</v>
      </c>
      <c r="P23" s="22"/>
      <c r="Q23" s="22"/>
      <c r="R23" s="22"/>
      <c r="S23" s="22"/>
      <c r="T23" s="22"/>
      <c r="U23" s="22"/>
      <c r="V23" s="22"/>
      <c r="W23" s="22"/>
      <c r="X23" s="22"/>
      <c r="Y23" s="66"/>
      <c r="Z23" s="80"/>
    </row>
    <row r="24" spans="2:26" s="10" customFormat="1" ht="14.65" customHeight="1">
      <c r="B24" s="21"/>
      <c r="C24" s="1"/>
      <c r="D24" s="1"/>
      <c r="E24" s="1"/>
      <c r="F24" s="1" t="s">
        <v>28</v>
      </c>
      <c r="G24" s="1"/>
      <c r="H24" s="1"/>
      <c r="I24" s="2"/>
      <c r="J24" s="2"/>
      <c r="K24" s="2"/>
      <c r="L24" s="2"/>
      <c r="M24" s="2"/>
      <c r="N24" s="67">
        <v>461657.93099999998</v>
      </c>
      <c r="O24" s="1"/>
      <c r="P24" s="3" t="s">
        <v>29</v>
      </c>
      <c r="Q24" s="1"/>
      <c r="R24" s="1"/>
      <c r="S24" s="1"/>
      <c r="T24" s="1"/>
      <c r="U24" s="2"/>
      <c r="V24" s="2"/>
      <c r="W24" s="2"/>
      <c r="X24" s="2"/>
      <c r="Y24" s="14"/>
      <c r="Z24" s="80">
        <f>N7+N55+N56</f>
        <v>177774120.80899999</v>
      </c>
    </row>
    <row r="25" spans="2:26" s="10" customFormat="1" ht="14.65" customHeight="1">
      <c r="B25" s="21"/>
      <c r="C25" s="1"/>
      <c r="D25" s="1"/>
      <c r="E25" s="1" t="s">
        <v>30</v>
      </c>
      <c r="F25" s="1"/>
      <c r="G25" s="1"/>
      <c r="H25" s="1"/>
      <c r="I25" s="2"/>
      <c r="J25" s="2"/>
      <c r="K25" s="2"/>
      <c r="L25" s="2"/>
      <c r="M25" s="2"/>
      <c r="N25" s="67">
        <f>SUM(N26:N33)</f>
        <v>108756773.051</v>
      </c>
      <c r="O25" s="1"/>
      <c r="P25" s="2" t="s">
        <v>31</v>
      </c>
      <c r="Q25" s="1"/>
      <c r="R25" s="1"/>
      <c r="S25" s="1"/>
      <c r="T25" s="1"/>
      <c r="U25" s="2"/>
      <c r="V25" s="2"/>
      <c r="W25" s="2"/>
      <c r="X25" s="2"/>
      <c r="Y25" s="14"/>
      <c r="Z25" s="80">
        <f>N63-Z22-Z24-Z26</f>
        <v>-42376415.284635983</v>
      </c>
    </row>
    <row r="26" spans="2:26" s="10" customFormat="1" ht="14.65" customHeight="1">
      <c r="B26" s="21"/>
      <c r="C26" s="1"/>
      <c r="D26" s="1"/>
      <c r="E26" s="1"/>
      <c r="F26" s="1" t="s">
        <v>32</v>
      </c>
      <c r="G26" s="1"/>
      <c r="H26" s="1"/>
      <c r="I26" s="2"/>
      <c r="J26" s="2"/>
      <c r="K26" s="2"/>
      <c r="L26" s="2"/>
      <c r="M26" s="2"/>
      <c r="N26" s="67">
        <v>2517337.7740000002</v>
      </c>
      <c r="O26" s="11"/>
      <c r="P26" s="2" t="s">
        <v>69</v>
      </c>
      <c r="Q26" s="2"/>
      <c r="R26" s="2"/>
      <c r="S26" s="2"/>
      <c r="T26" s="2"/>
      <c r="U26" s="2"/>
      <c r="V26" s="2"/>
      <c r="W26" s="2"/>
      <c r="X26" s="2"/>
      <c r="Y26" s="14"/>
      <c r="Z26" s="80">
        <v>132656.52163599999</v>
      </c>
    </row>
    <row r="27" spans="2:26" s="10" customFormat="1" ht="14.65" customHeight="1">
      <c r="B27" s="21"/>
      <c r="C27" s="1"/>
      <c r="D27" s="1"/>
      <c r="E27" s="1"/>
      <c r="F27" s="1" t="s">
        <v>12</v>
      </c>
      <c r="G27" s="1"/>
      <c r="H27" s="1"/>
      <c r="I27" s="2"/>
      <c r="J27" s="2"/>
      <c r="K27" s="2"/>
      <c r="L27" s="2"/>
      <c r="M27" s="2"/>
      <c r="N27" s="67">
        <v>1975704.257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14"/>
      <c r="Z27" s="80"/>
    </row>
    <row r="28" spans="2:26" s="10" customFormat="1" ht="14.65" customHeight="1">
      <c r="B28" s="21"/>
      <c r="C28" s="1"/>
      <c r="D28" s="1"/>
      <c r="E28" s="1"/>
      <c r="F28" s="1" t="s">
        <v>14</v>
      </c>
      <c r="G28" s="1"/>
      <c r="H28" s="1"/>
      <c r="I28" s="2"/>
      <c r="J28" s="2"/>
      <c r="K28" s="2"/>
      <c r="L28" s="2"/>
      <c r="M28" s="2"/>
      <c r="N28" s="67">
        <v>-1218581.8149999999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14"/>
      <c r="Z28" s="80"/>
    </row>
    <row r="29" spans="2:26" s="10" customFormat="1" ht="14.65" customHeight="1">
      <c r="B29" s="21"/>
      <c r="C29" s="1"/>
      <c r="D29" s="1"/>
      <c r="E29" s="1"/>
      <c r="F29" s="1" t="s">
        <v>33</v>
      </c>
      <c r="G29" s="1"/>
      <c r="H29" s="1"/>
      <c r="I29" s="2"/>
      <c r="J29" s="2"/>
      <c r="K29" s="2"/>
      <c r="L29" s="2"/>
      <c r="M29" s="2"/>
      <c r="N29" s="67">
        <v>180624412.27700001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14"/>
      <c r="Z29" s="80"/>
    </row>
    <row r="30" spans="2:26" s="10" customFormat="1" ht="14.65" customHeight="1">
      <c r="B30" s="21"/>
      <c r="C30" s="1"/>
      <c r="D30" s="1"/>
      <c r="E30" s="1"/>
      <c r="F30" s="1" t="s">
        <v>16</v>
      </c>
      <c r="G30" s="1"/>
      <c r="H30" s="1"/>
      <c r="I30" s="2"/>
      <c r="J30" s="2"/>
      <c r="K30" s="2"/>
      <c r="L30" s="2"/>
      <c r="M30" s="2"/>
      <c r="N30" s="67">
        <v>-75805620.089000002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14"/>
      <c r="Z30" s="80"/>
    </row>
    <row r="31" spans="2:26" s="10" customFormat="1" ht="14.65" customHeight="1">
      <c r="B31" s="21"/>
      <c r="C31" s="1"/>
      <c r="D31" s="1"/>
      <c r="E31" s="1"/>
      <c r="F31" s="1" t="s">
        <v>34</v>
      </c>
      <c r="G31" s="1"/>
      <c r="H31" s="1"/>
      <c r="I31" s="2"/>
      <c r="J31" s="2"/>
      <c r="K31" s="2"/>
      <c r="L31" s="2"/>
      <c r="M31" s="2"/>
      <c r="N31" s="67"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14"/>
      <c r="Z31" s="80"/>
    </row>
    <row r="32" spans="2:26" s="10" customFormat="1" ht="14.65" customHeight="1">
      <c r="B32" s="21"/>
      <c r="C32" s="1"/>
      <c r="D32" s="1"/>
      <c r="E32" s="1"/>
      <c r="F32" s="1" t="s">
        <v>26</v>
      </c>
      <c r="G32" s="1"/>
      <c r="H32" s="1"/>
      <c r="I32" s="2"/>
      <c r="J32" s="2"/>
      <c r="K32" s="2"/>
      <c r="L32" s="2"/>
      <c r="M32" s="2"/>
      <c r="N32" s="67"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14"/>
      <c r="Z32" s="80"/>
    </row>
    <row r="33" spans="2:26" s="10" customFormat="1" ht="14.65" customHeight="1">
      <c r="B33" s="21"/>
      <c r="C33" s="1"/>
      <c r="D33" s="1"/>
      <c r="E33" s="1"/>
      <c r="F33" s="1" t="s">
        <v>28</v>
      </c>
      <c r="G33" s="1"/>
      <c r="H33" s="1"/>
      <c r="I33" s="2"/>
      <c r="J33" s="2"/>
      <c r="K33" s="2"/>
      <c r="L33" s="2"/>
      <c r="M33" s="2"/>
      <c r="N33" s="67">
        <v>663520.647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14"/>
      <c r="Z33" s="80"/>
    </row>
    <row r="34" spans="2:26" s="10" customFormat="1" ht="14.65" customHeight="1">
      <c r="B34" s="21"/>
      <c r="C34" s="1"/>
      <c r="D34" s="1"/>
      <c r="E34" s="1" t="s">
        <v>35</v>
      </c>
      <c r="F34" s="18"/>
      <c r="G34" s="18"/>
      <c r="H34" s="18"/>
      <c r="I34" s="19"/>
      <c r="J34" s="19"/>
      <c r="K34" s="19"/>
      <c r="L34" s="19"/>
      <c r="M34" s="19"/>
      <c r="N34" s="67">
        <v>6143457.2940000007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14"/>
      <c r="Z34" s="80"/>
    </row>
    <row r="35" spans="2:26" s="10" customFormat="1" ht="14.65" customHeight="1">
      <c r="B35" s="21"/>
      <c r="C35" s="1"/>
      <c r="D35" s="1"/>
      <c r="E35" s="1" t="s">
        <v>36</v>
      </c>
      <c r="F35" s="18"/>
      <c r="G35" s="18"/>
      <c r="H35" s="18"/>
      <c r="I35" s="19"/>
      <c r="J35" s="19"/>
      <c r="K35" s="19"/>
      <c r="L35" s="19"/>
      <c r="M35" s="19"/>
      <c r="N35" s="67">
        <v>-4317090.25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14"/>
      <c r="Z35" s="80"/>
    </row>
    <row r="36" spans="2:26" s="10" customFormat="1" ht="14.65" customHeight="1">
      <c r="B36" s="21"/>
      <c r="C36" s="1"/>
      <c r="D36" s="1" t="s">
        <v>37</v>
      </c>
      <c r="E36" s="1"/>
      <c r="F36" s="18"/>
      <c r="G36" s="18"/>
      <c r="H36" s="18"/>
      <c r="I36" s="19"/>
      <c r="J36" s="19"/>
      <c r="K36" s="19"/>
      <c r="L36" s="19"/>
      <c r="M36" s="19"/>
      <c r="N36" s="67">
        <f>SUM(N37:N38)</f>
        <v>8875.17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14"/>
      <c r="Z36" s="80"/>
    </row>
    <row r="37" spans="2:26" s="10" customFormat="1" ht="14.65" customHeight="1">
      <c r="B37" s="21"/>
      <c r="C37" s="1"/>
      <c r="D37" s="1"/>
      <c r="E37" s="1" t="s">
        <v>38</v>
      </c>
      <c r="F37" s="1"/>
      <c r="G37" s="1"/>
      <c r="H37" s="1"/>
      <c r="I37" s="2"/>
      <c r="J37" s="2"/>
      <c r="K37" s="2"/>
      <c r="L37" s="2"/>
      <c r="M37" s="2"/>
      <c r="N37" s="67">
        <v>844.53200000000004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14"/>
      <c r="Z37" s="80"/>
    </row>
    <row r="38" spans="2:26" s="10" customFormat="1" ht="14.65" customHeight="1">
      <c r="B38" s="21"/>
      <c r="C38" s="1"/>
      <c r="D38" s="1"/>
      <c r="E38" s="1" t="s">
        <v>63</v>
      </c>
      <c r="F38" s="1"/>
      <c r="G38" s="1"/>
      <c r="H38" s="1"/>
      <c r="I38" s="2"/>
      <c r="J38" s="2"/>
      <c r="K38" s="2"/>
      <c r="L38" s="2"/>
      <c r="M38" s="2"/>
      <c r="N38" s="67">
        <v>8030.6380000000008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14"/>
      <c r="Z38" s="80"/>
    </row>
    <row r="39" spans="2:26" s="10" customFormat="1" ht="14.65" customHeight="1">
      <c r="B39" s="21"/>
      <c r="C39" s="1"/>
      <c r="D39" s="1" t="s">
        <v>39</v>
      </c>
      <c r="E39" s="1"/>
      <c r="F39" s="1"/>
      <c r="G39" s="1"/>
      <c r="H39" s="1"/>
      <c r="I39" s="1"/>
      <c r="J39" s="2"/>
      <c r="K39" s="2"/>
      <c r="L39" s="2"/>
      <c r="M39" s="2"/>
      <c r="N39" s="67">
        <f>SUM(N40,N44:N47,N50:N51)</f>
        <v>13463601.805999996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14"/>
      <c r="Z39" s="80"/>
    </row>
    <row r="40" spans="2:26" s="10" customFormat="1" ht="14.65" customHeight="1">
      <c r="B40" s="21"/>
      <c r="C40" s="1"/>
      <c r="D40" s="1"/>
      <c r="E40" s="1" t="s">
        <v>40</v>
      </c>
      <c r="F40" s="1"/>
      <c r="G40" s="1"/>
      <c r="H40" s="1"/>
      <c r="I40" s="1"/>
      <c r="J40" s="2"/>
      <c r="K40" s="2"/>
      <c r="L40" s="2"/>
      <c r="M40" s="2"/>
      <c r="N40" s="67">
        <f>SUM(N41:N43)</f>
        <v>332231.90499999968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14"/>
      <c r="Z40" s="80"/>
    </row>
    <row r="41" spans="2:26" s="10" customFormat="1" ht="14.65" customHeight="1">
      <c r="B41" s="21"/>
      <c r="C41" s="1"/>
      <c r="D41" s="1"/>
      <c r="E41" s="1"/>
      <c r="F41" s="3" t="s">
        <v>41</v>
      </c>
      <c r="G41" s="1"/>
      <c r="H41" s="1"/>
      <c r="I41" s="1"/>
      <c r="J41" s="2"/>
      <c r="K41" s="2"/>
      <c r="L41" s="2"/>
      <c r="M41" s="2"/>
      <c r="N41" s="67">
        <v>276774.30500000005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14"/>
      <c r="Z41" s="80"/>
    </row>
    <row r="42" spans="2:26" s="10" customFormat="1" ht="14.65" customHeight="1">
      <c r="B42" s="21"/>
      <c r="C42" s="1"/>
      <c r="D42" s="1"/>
      <c r="E42" s="1"/>
      <c r="F42" s="3" t="s">
        <v>42</v>
      </c>
      <c r="G42" s="1"/>
      <c r="H42" s="1"/>
      <c r="I42" s="1"/>
      <c r="J42" s="2"/>
      <c r="K42" s="2"/>
      <c r="L42" s="2"/>
      <c r="M42" s="2"/>
      <c r="N42" s="67">
        <v>55457.599999999627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14"/>
      <c r="Z42" s="80"/>
    </row>
    <row r="43" spans="2:26" s="10" customFormat="1" ht="14.65" customHeight="1">
      <c r="B43" s="21"/>
      <c r="C43" s="1"/>
      <c r="D43" s="1"/>
      <c r="E43" s="1"/>
      <c r="F43" s="3" t="s">
        <v>13</v>
      </c>
      <c r="G43" s="1"/>
      <c r="H43" s="1"/>
      <c r="I43" s="1"/>
      <c r="J43" s="2"/>
      <c r="K43" s="2"/>
      <c r="L43" s="2"/>
      <c r="M43" s="2"/>
      <c r="N43" s="67">
        <v>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14"/>
      <c r="Z43" s="80"/>
    </row>
    <row r="44" spans="2:26" s="10" customFormat="1" ht="14.65" customHeight="1">
      <c r="B44" s="21"/>
      <c r="C44" s="1"/>
      <c r="D44" s="1"/>
      <c r="E44" s="1"/>
      <c r="F44" s="3"/>
      <c r="G44" s="1"/>
      <c r="H44" s="1"/>
      <c r="I44" s="1"/>
      <c r="J44" s="2"/>
      <c r="K44" s="2"/>
      <c r="L44" s="2"/>
      <c r="M44" s="2"/>
      <c r="N44" s="67"/>
      <c r="O44" s="2"/>
      <c r="P44" s="2"/>
      <c r="Q44" s="2"/>
      <c r="R44" s="2"/>
      <c r="S44" s="2"/>
      <c r="T44" s="2"/>
      <c r="U44" s="2"/>
      <c r="V44" s="2"/>
      <c r="W44" s="2"/>
      <c r="X44" s="2"/>
      <c r="Y44" s="14"/>
      <c r="Z44" s="80"/>
    </row>
    <row r="45" spans="2:26" s="10" customFormat="1" ht="14.65" customHeight="1">
      <c r="B45" s="21"/>
      <c r="C45" s="1"/>
      <c r="D45" s="1"/>
      <c r="E45" s="1" t="s">
        <v>43</v>
      </c>
      <c r="F45" s="1"/>
      <c r="G45" s="1"/>
      <c r="H45" s="1"/>
      <c r="I45" s="2"/>
      <c r="J45" s="2"/>
      <c r="K45" s="2"/>
      <c r="L45" s="2"/>
      <c r="M45" s="2"/>
      <c r="N45" s="67">
        <v>523726.05699999997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14"/>
      <c r="Z45" s="80"/>
    </row>
    <row r="46" spans="2:26" s="10" customFormat="1" ht="14.65" customHeight="1">
      <c r="B46" s="21"/>
      <c r="C46" s="1"/>
      <c r="D46" s="1"/>
      <c r="E46" s="1" t="s">
        <v>44</v>
      </c>
      <c r="F46" s="1"/>
      <c r="G46" s="1"/>
      <c r="H46" s="1"/>
      <c r="I46" s="2"/>
      <c r="J46" s="2"/>
      <c r="K46" s="2"/>
      <c r="L46" s="2"/>
      <c r="M46" s="2"/>
      <c r="N46" s="67">
        <v>139663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14"/>
      <c r="Z46" s="80"/>
    </row>
    <row r="47" spans="2:26" s="10" customFormat="1" ht="14.65" customHeight="1">
      <c r="B47" s="21"/>
      <c r="C47" s="1"/>
      <c r="D47" s="1"/>
      <c r="E47" s="1" t="s">
        <v>45</v>
      </c>
      <c r="F47" s="1"/>
      <c r="G47" s="1"/>
      <c r="H47" s="1"/>
      <c r="I47" s="2"/>
      <c r="J47" s="2"/>
      <c r="K47" s="2"/>
      <c r="L47" s="2"/>
      <c r="M47" s="2"/>
      <c r="N47" s="67">
        <f>SUM(N48:N49)</f>
        <v>12506597.805999998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14"/>
      <c r="Z47" s="80"/>
    </row>
    <row r="48" spans="2:26" s="10" customFormat="1" ht="14.65" customHeight="1">
      <c r="B48" s="21"/>
      <c r="C48" s="1"/>
      <c r="D48" s="1"/>
      <c r="E48" s="1"/>
      <c r="F48" s="3" t="s">
        <v>46</v>
      </c>
      <c r="G48" s="1"/>
      <c r="H48" s="1"/>
      <c r="I48" s="2"/>
      <c r="J48" s="2"/>
      <c r="K48" s="2"/>
      <c r="L48" s="2"/>
      <c r="M48" s="2"/>
      <c r="N48" s="67">
        <v>38768.563999999998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14"/>
      <c r="Z48" s="80"/>
    </row>
    <row r="49" spans="2:26" s="10" customFormat="1" ht="14.65" customHeight="1">
      <c r="B49" s="21"/>
      <c r="C49" s="2"/>
      <c r="D49" s="1"/>
      <c r="E49" s="1"/>
      <c r="F49" s="1" t="s">
        <v>34</v>
      </c>
      <c r="G49" s="1"/>
      <c r="H49" s="1"/>
      <c r="I49" s="2"/>
      <c r="J49" s="2"/>
      <c r="K49" s="2"/>
      <c r="L49" s="2"/>
      <c r="M49" s="2"/>
      <c r="N49" s="67">
        <v>12467829.241999999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14"/>
      <c r="Z49" s="80"/>
    </row>
    <row r="50" spans="2:26" s="10" customFormat="1" ht="14.65" customHeight="1">
      <c r="B50" s="21"/>
      <c r="C50" s="2"/>
      <c r="D50" s="1"/>
      <c r="E50" s="1" t="s">
        <v>13</v>
      </c>
      <c r="F50" s="1"/>
      <c r="G50" s="1"/>
      <c r="H50" s="1"/>
      <c r="I50" s="2"/>
      <c r="J50" s="2"/>
      <c r="K50" s="2"/>
      <c r="L50" s="2"/>
      <c r="M50" s="2"/>
      <c r="N50" s="67">
        <v>18346.960999999999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14"/>
      <c r="Z50" s="80"/>
    </row>
    <row r="51" spans="2:26" s="10" customFormat="1" ht="14.65" customHeight="1">
      <c r="B51" s="21"/>
      <c r="C51" s="2"/>
      <c r="D51" s="1"/>
      <c r="E51" s="3" t="s">
        <v>47</v>
      </c>
      <c r="F51" s="1"/>
      <c r="G51" s="1"/>
      <c r="H51" s="1"/>
      <c r="I51" s="2"/>
      <c r="J51" s="2"/>
      <c r="K51" s="2"/>
      <c r="L51" s="2"/>
      <c r="M51" s="2"/>
      <c r="N51" s="67">
        <v>-56963.923000000003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14"/>
      <c r="Z51" s="80"/>
    </row>
    <row r="52" spans="2:26" s="10" customFormat="1" ht="14.65" customHeight="1">
      <c r="B52" s="21"/>
      <c r="C52" s="2" t="s">
        <v>48</v>
      </c>
      <c r="D52" s="1"/>
      <c r="E52" s="20"/>
      <c r="F52" s="20"/>
      <c r="G52" s="20"/>
      <c r="H52" s="2"/>
      <c r="I52" s="2"/>
      <c r="J52" s="2"/>
      <c r="K52" s="2"/>
      <c r="L52" s="2"/>
      <c r="M52" s="2"/>
      <c r="N52" s="67">
        <f>SUM(N53:N56,N59:N61)</f>
        <v>10473899.115999999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14"/>
      <c r="Z52" s="80"/>
    </row>
    <row r="53" spans="2:26" s="10" customFormat="1" ht="14.65" customHeight="1">
      <c r="B53" s="21"/>
      <c r="C53" s="2"/>
      <c r="D53" s="1" t="s">
        <v>49</v>
      </c>
      <c r="E53" s="20"/>
      <c r="F53" s="20"/>
      <c r="G53" s="20"/>
      <c r="H53" s="2"/>
      <c r="I53" s="2"/>
      <c r="J53" s="2"/>
      <c r="K53" s="2"/>
      <c r="L53" s="2"/>
      <c r="M53" s="2"/>
      <c r="N53" s="67">
        <v>4834790.8289999999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14"/>
      <c r="Z53" s="80"/>
    </row>
    <row r="54" spans="2:26" s="10" customFormat="1" ht="14.65" customHeight="1">
      <c r="B54" s="21"/>
      <c r="C54" s="2"/>
      <c r="D54" s="3" t="s">
        <v>50</v>
      </c>
      <c r="E54" s="1"/>
      <c r="F54" s="18"/>
      <c r="G54" s="1"/>
      <c r="H54" s="1"/>
      <c r="I54" s="2"/>
      <c r="J54" s="2"/>
      <c r="K54" s="2"/>
      <c r="L54" s="2"/>
      <c r="M54" s="2"/>
      <c r="N54" s="67">
        <v>846567.57700000005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14"/>
      <c r="Z54" s="80"/>
    </row>
    <row r="55" spans="2:26" s="10" customFormat="1" ht="14.65" customHeight="1">
      <c r="B55" s="21"/>
      <c r="C55" s="2"/>
      <c r="D55" s="1" t="s">
        <v>51</v>
      </c>
      <c r="E55" s="1"/>
      <c r="F55" s="1"/>
      <c r="G55" s="1"/>
      <c r="H55" s="1"/>
      <c r="I55" s="2"/>
      <c r="J55" s="2"/>
      <c r="K55" s="2"/>
      <c r="L55" s="2"/>
      <c r="M55" s="2"/>
      <c r="N55" s="67">
        <v>8513.5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14"/>
      <c r="Z55" s="80"/>
    </row>
    <row r="56" spans="2:26" s="10" customFormat="1" ht="14.65" customHeight="1">
      <c r="B56" s="21"/>
      <c r="C56" s="1"/>
      <c r="D56" s="1" t="s">
        <v>45</v>
      </c>
      <c r="E56" s="1"/>
      <c r="F56" s="18"/>
      <c r="G56" s="1"/>
      <c r="H56" s="1"/>
      <c r="I56" s="2"/>
      <c r="J56" s="2"/>
      <c r="K56" s="2"/>
      <c r="L56" s="2"/>
      <c r="M56" s="2"/>
      <c r="N56" s="67">
        <f>SUM(N57:N58)</f>
        <v>4665136.6049999995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14"/>
      <c r="Z56" s="80"/>
    </row>
    <row r="57" spans="2:26" s="10" customFormat="1" ht="14.65" customHeight="1">
      <c r="B57" s="21"/>
      <c r="C57" s="1"/>
      <c r="D57" s="1"/>
      <c r="E57" s="1" t="s">
        <v>52</v>
      </c>
      <c r="F57" s="1"/>
      <c r="G57" s="1"/>
      <c r="H57" s="1"/>
      <c r="I57" s="2"/>
      <c r="J57" s="2"/>
      <c r="K57" s="2"/>
      <c r="L57" s="2"/>
      <c r="M57" s="2"/>
      <c r="N57" s="67">
        <v>4665136.6049999995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14"/>
      <c r="Z57" s="80"/>
    </row>
    <row r="58" spans="2:26" s="10" customFormat="1" ht="14.65" customHeight="1">
      <c r="B58" s="21"/>
      <c r="C58" s="1"/>
      <c r="D58" s="1"/>
      <c r="E58" s="3" t="s">
        <v>46</v>
      </c>
      <c r="F58" s="1"/>
      <c r="G58" s="1"/>
      <c r="H58" s="1"/>
      <c r="I58" s="2"/>
      <c r="J58" s="2"/>
      <c r="K58" s="2"/>
      <c r="L58" s="2"/>
      <c r="M58" s="2"/>
      <c r="N58" s="67">
        <v>0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14"/>
      <c r="Z58" s="80"/>
    </row>
    <row r="59" spans="2:26" s="10" customFormat="1" ht="14.65" customHeight="1">
      <c r="B59" s="21"/>
      <c r="C59" s="1"/>
      <c r="D59" s="1" t="s">
        <v>53</v>
      </c>
      <c r="E59" s="3"/>
      <c r="F59" s="1"/>
      <c r="G59" s="1"/>
      <c r="H59" s="1"/>
      <c r="I59" s="2"/>
      <c r="J59" s="2"/>
      <c r="K59" s="2"/>
      <c r="L59" s="2"/>
      <c r="M59" s="2"/>
      <c r="N59" s="67">
        <v>123776.713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14"/>
      <c r="Z59" s="80"/>
    </row>
    <row r="60" spans="2:26" s="10" customFormat="1" ht="14.65" customHeight="1">
      <c r="B60" s="21"/>
      <c r="C60" s="1"/>
      <c r="D60" s="1" t="s">
        <v>34</v>
      </c>
      <c r="E60" s="1"/>
      <c r="F60" s="18"/>
      <c r="G60" s="1"/>
      <c r="H60" s="1"/>
      <c r="I60" s="2"/>
      <c r="J60" s="2"/>
      <c r="K60" s="2"/>
      <c r="L60" s="2"/>
      <c r="M60" s="2"/>
      <c r="N60" s="67">
        <v>1861.259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14"/>
      <c r="Z60" s="80"/>
    </row>
    <row r="61" spans="2:26" s="10" customFormat="1" ht="14.65" customHeight="1">
      <c r="B61" s="21"/>
      <c r="C61" s="1"/>
      <c r="D61" s="15" t="s">
        <v>65</v>
      </c>
      <c r="E61" s="1"/>
      <c r="F61" s="1"/>
      <c r="G61" s="1"/>
      <c r="H61" s="1"/>
      <c r="I61" s="2"/>
      <c r="J61" s="2"/>
      <c r="K61" s="2"/>
      <c r="L61" s="2"/>
      <c r="M61" s="2"/>
      <c r="N61" s="67">
        <v>-6747.3670000000002</v>
      </c>
      <c r="O61" s="146"/>
      <c r="P61" s="147"/>
      <c r="Q61" s="147"/>
      <c r="R61" s="147"/>
      <c r="S61" s="147"/>
      <c r="T61" s="147"/>
      <c r="U61" s="147"/>
      <c r="V61" s="147"/>
      <c r="W61" s="147"/>
      <c r="X61" s="147"/>
      <c r="Y61" s="148"/>
      <c r="Z61" s="83"/>
    </row>
    <row r="62" spans="2:26" s="10" customFormat="1" ht="16.5" customHeight="1" thickBot="1">
      <c r="B62" s="21"/>
      <c r="C62" s="1" t="s">
        <v>67</v>
      </c>
      <c r="D62" s="3"/>
      <c r="E62" s="1"/>
      <c r="F62" s="1"/>
      <c r="G62" s="1"/>
      <c r="H62" s="1"/>
      <c r="I62" s="2"/>
      <c r="J62" s="2"/>
      <c r="K62" s="2"/>
      <c r="L62" s="2"/>
      <c r="M62" s="2"/>
      <c r="N62" s="67">
        <v>179159.05600000001</v>
      </c>
      <c r="O62" s="149" t="s">
        <v>54</v>
      </c>
      <c r="P62" s="150"/>
      <c r="Q62" s="150"/>
      <c r="R62" s="150"/>
      <c r="S62" s="150"/>
      <c r="T62" s="150"/>
      <c r="U62" s="150"/>
      <c r="V62" s="150"/>
      <c r="W62" s="150"/>
      <c r="X62" s="150"/>
      <c r="Y62" s="151"/>
      <c r="Z62" s="81">
        <f>SUM(Z24,Z25,Z26)</f>
        <v>135530362.046</v>
      </c>
    </row>
    <row r="63" spans="2:26" s="10" customFormat="1" ht="14.65" customHeight="1" thickBot="1">
      <c r="B63" s="152" t="s">
        <v>55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68">
        <f>SUM(N52,N7,N62)</f>
        <v>183753528.87599999</v>
      </c>
      <c r="O63" s="142" t="s">
        <v>56</v>
      </c>
      <c r="P63" s="143"/>
      <c r="Q63" s="143"/>
      <c r="R63" s="143"/>
      <c r="S63" s="143"/>
      <c r="T63" s="143"/>
      <c r="U63" s="143"/>
      <c r="V63" s="143"/>
      <c r="W63" s="143"/>
      <c r="X63" s="143"/>
      <c r="Y63" s="145"/>
      <c r="Z63" s="84">
        <f>SUM(Z62,Z22)</f>
        <v>183753528.87599999</v>
      </c>
    </row>
    <row r="64" spans="2:26" s="10" customFormat="1" ht="9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2"/>
    </row>
    <row r="65" spans="1:26" s="10" customFormat="1" ht="14.65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Z65" s="4"/>
    </row>
    <row r="66" spans="1:26" s="10" customFormat="1" ht="5.25" customHeigh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Z66" s="9"/>
    </row>
    <row r="67" spans="1:26" s="10" customFormat="1" ht="14.65" customHeigh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Z67" s="5"/>
    </row>
    <row r="68" spans="1:26" s="10" customFormat="1" ht="14.65" customHeight="1">
      <c r="Z68" s="5"/>
    </row>
    <row r="69" spans="1:26" s="10" customFormat="1" ht="14.65" customHeight="1"/>
    <row r="70" spans="1:26" s="10" customFormat="1" ht="14.65" customHeight="1"/>
    <row r="71" spans="1:26" s="10" customFormat="1" ht="14.65" customHeight="1"/>
    <row r="72" spans="1:26" s="10" customFormat="1" ht="14.65" customHeight="1"/>
    <row r="73" spans="1:26" s="10" customFormat="1" ht="14.65" customHeight="1"/>
    <row r="74" spans="1:26" s="10" customFormat="1" ht="14.65" customHeight="1"/>
    <row r="75" spans="1:26" s="10" customFormat="1" ht="14.65" customHeight="1"/>
    <row r="76" spans="1:26" s="10" customFormat="1" ht="14.65" customHeight="1"/>
    <row r="77" spans="1:26" s="10" customFormat="1" ht="14.65" customHeight="1"/>
    <row r="78" spans="1:26" s="10" customFormat="1" ht="14.65" customHeight="1">
      <c r="A78" s="4"/>
    </row>
    <row r="79" spans="1:26" s="10" customFormat="1" ht="14.65" customHeight="1">
      <c r="A79" s="9"/>
    </row>
    <row r="80" spans="1:26" s="10" customFormat="1" ht="14.65" customHeight="1">
      <c r="A80" s="5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s="10" customFormat="1" ht="14.65" customHeight="1">
      <c r="A81" s="5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6" s="10" customFormat="1" ht="14.65" customHeight="1"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6" s="10" customFormat="1" ht="14.65" customHeight="1"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6" s="4" customFormat="1" ht="14.6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s="9" customFormat="1" ht="14.65" hidden="1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65" hidden="1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65" hidden="1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s="10" customFormat="1" ht="14.65" hidden="1" customHeight="1"/>
    <row r="89" spans="1:26" s="10" customFormat="1" ht="14.65" hidden="1" customHeight="1"/>
    <row r="90" spans="1:26" s="10" customFormat="1" ht="14.65" hidden="1" customHeight="1"/>
    <row r="91" spans="1:26" s="10" customFormat="1" ht="14.65" hidden="1" customHeight="1"/>
    <row r="92" spans="1:26" s="10" customFormat="1" ht="14.65" hidden="1" customHeight="1"/>
    <row r="93" spans="1:26" s="10" customFormat="1" ht="14.65" hidden="1" customHeight="1"/>
    <row r="94" spans="1:26" s="10" customFormat="1" ht="14.65" hidden="1" customHeight="1"/>
    <row r="95" spans="1:26" s="10" customFormat="1" ht="14.65" hidden="1" customHeight="1"/>
    <row r="96" spans="1:26" s="10" customFormat="1" ht="14.65" hidden="1" customHeight="1"/>
    <row r="97" spans="2:26" s="10" customFormat="1" ht="14.65" hidden="1" customHeight="1"/>
    <row r="98" spans="2:26" s="10" customFormat="1" ht="14.65" hidden="1" customHeight="1"/>
    <row r="99" spans="2:26" s="10" customFormat="1" ht="14.65" hidden="1" customHeight="1"/>
    <row r="100" spans="2:26" s="10" customFormat="1" ht="14.65" hidden="1" customHeight="1"/>
    <row r="101" spans="2:26" s="10" customFormat="1" ht="14.65" hidden="1" customHeight="1"/>
    <row r="102" spans="2:26" s="10" customFormat="1" ht="14.65" hidden="1" customHeight="1"/>
    <row r="103" spans="2:26" s="10" customFormat="1" ht="14.65" hidden="1" customHeight="1"/>
    <row r="104" spans="2:26" s="10" customFormat="1" ht="14.65" hidden="1" customHeight="1"/>
    <row r="105" spans="2:26" s="10" customFormat="1" ht="14.65" hidden="1" customHeight="1"/>
    <row r="106" spans="2:26" s="10" customFormat="1" ht="14.65" hidden="1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26" s="10" customFormat="1" ht="14.65" hidden="1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Z107" s="4"/>
    </row>
    <row r="108" spans="2:26" s="10" customFormat="1" ht="14.65" hidden="1" customHeight="1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Z108" s="9"/>
    </row>
    <row r="109" spans="2:26" s="10" customFormat="1" ht="14.65" hidden="1" customHeigh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Z109" s="5"/>
    </row>
    <row r="110" spans="2:26" s="10" customFormat="1" ht="14.65" hidden="1" customHeight="1">
      <c r="Z110" s="5"/>
    </row>
    <row r="111" spans="2:26" s="10" customFormat="1" ht="14.65" hidden="1" customHeight="1"/>
    <row r="112" spans="2:26" s="10" customFormat="1" ht="14.65" hidden="1" customHeight="1"/>
    <row r="113" spans="1:26" s="10" customFormat="1" ht="14.65" hidden="1" customHeight="1"/>
    <row r="114" spans="1:26" s="10" customFormat="1" ht="14.65" hidden="1" customHeight="1"/>
    <row r="115" spans="1:26" s="10" customFormat="1" ht="14.65" hidden="1" customHeight="1"/>
    <row r="116" spans="1:26" s="10" customFormat="1" ht="14.65" hidden="1" customHeight="1"/>
    <row r="117" spans="1:26" s="10" customFormat="1" ht="14.65" hidden="1" customHeight="1"/>
    <row r="118" spans="1:26" s="10" customFormat="1" ht="14.65" hidden="1" customHeight="1"/>
    <row r="119" spans="1:26" s="10" customFormat="1" ht="14.65" hidden="1" customHeight="1"/>
    <row r="120" spans="1:26" s="10" customFormat="1" ht="14.65" hidden="1" customHeight="1">
      <c r="A120" s="4"/>
    </row>
    <row r="121" spans="1:26" s="10" customFormat="1" ht="14.65" hidden="1" customHeight="1">
      <c r="A121" s="9"/>
    </row>
    <row r="122" spans="1:26" s="10" customFormat="1" ht="14.65" hidden="1" customHeight="1">
      <c r="A122" s="5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s="10" customFormat="1" ht="14.65" hidden="1" customHeight="1">
      <c r="A123" s="5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6" s="10" customFormat="1" ht="14.65" hidden="1" customHeight="1"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6" s="10" customFormat="1" ht="14.65" hidden="1" customHeight="1"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6" s="4" customFormat="1" ht="14.65" hidden="1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s="9" customFormat="1" ht="14.65" hidden="1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65" hidden="1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65" hidden="1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s="10" customFormat="1" ht="14.65" hidden="1" customHeight="1"/>
    <row r="131" spans="1:26" s="10" customFormat="1" ht="14.65" hidden="1" customHeight="1"/>
    <row r="132" spans="1:26" s="10" customFormat="1" ht="14.65" hidden="1" customHeight="1"/>
    <row r="133" spans="1:26" s="10" customFormat="1" ht="14.65" hidden="1" customHeight="1"/>
    <row r="134" spans="1:26" s="10" customFormat="1" ht="14.65" hidden="1" customHeight="1"/>
    <row r="135" spans="1:26" s="10" customFormat="1" ht="14.65" hidden="1" customHeight="1"/>
    <row r="136" spans="1:26" s="10" customFormat="1" ht="14.65" hidden="1" customHeight="1"/>
    <row r="137" spans="1:26" s="10" customFormat="1" ht="14.65" hidden="1" customHeight="1"/>
    <row r="138" spans="1:26" s="10" customFormat="1" ht="14.65" hidden="1" customHeight="1"/>
    <row r="139" spans="1:26" s="10" customFormat="1" ht="14.65" hidden="1" customHeight="1"/>
    <row r="140" spans="1:26" s="10" customFormat="1" ht="14.65" hidden="1" customHeight="1"/>
    <row r="141" spans="1:26" s="10" customFormat="1" ht="14.65" hidden="1" customHeight="1"/>
    <row r="142" spans="1:26" s="10" customFormat="1" ht="14.65" hidden="1" customHeight="1"/>
    <row r="143" spans="1:26" s="10" customFormat="1" ht="14.65" hidden="1" customHeight="1"/>
    <row r="144" spans="1:26" s="10" customFormat="1" ht="14.65" hidden="1" customHeight="1"/>
    <row r="145" spans="2:14" s="10" customFormat="1" ht="14.65" hidden="1" customHeight="1"/>
    <row r="146" spans="2:14" s="10" customFormat="1" ht="14.65" hidden="1" customHeight="1"/>
    <row r="147" spans="2:14" s="10" customFormat="1" ht="14.65" hidden="1" customHeight="1"/>
    <row r="148" spans="2:14" s="10" customFormat="1" ht="14.65" hidden="1" customHeight="1"/>
    <row r="149" spans="2:14" s="10" customFormat="1" ht="14.65" hidden="1" customHeight="1"/>
    <row r="150" spans="2:14" s="10" customFormat="1" ht="14.65" hidden="1" customHeight="1"/>
    <row r="151" spans="2:14" s="10" customFormat="1" ht="14.65" hidden="1" customHeight="1"/>
    <row r="152" spans="2:14" s="10" customFormat="1" ht="14.65" hidden="1" customHeight="1"/>
    <row r="153" spans="2:14" s="10" customFormat="1" ht="14.65" hidden="1" customHeight="1"/>
    <row r="154" spans="2:14" s="10" customFormat="1" ht="14.65" hidden="1" customHeight="1"/>
    <row r="155" spans="2:14" s="10" customFormat="1" ht="14.65" hidden="1" customHeight="1"/>
    <row r="156" spans="2:14" s="10" customFormat="1" ht="14.65" hidden="1" customHeight="1"/>
    <row r="157" spans="2:14" s="10" customFormat="1" ht="14.65" hidden="1" customHeight="1"/>
    <row r="158" spans="2:14" s="10" customFormat="1" ht="14.65" hidden="1" customHeight="1"/>
    <row r="159" spans="2:14" s="10" customFormat="1" ht="14.65" hidden="1" customHeight="1"/>
    <row r="160" spans="2:14" s="10" customFormat="1" ht="14.65" hidden="1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26" s="10" customFormat="1" ht="14.65" hidden="1" customHeight="1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Z161" s="4"/>
    </row>
    <row r="162" spans="1:26" s="10" customFormat="1" ht="14.65" hidden="1" customHeight="1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Z162" s="9"/>
    </row>
    <row r="163" spans="1:26" s="10" customFormat="1" ht="14.65" hidden="1" customHeight="1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Z163" s="5"/>
    </row>
    <row r="164" spans="1:26" s="10" customFormat="1" ht="14.65" hidden="1" customHeight="1">
      <c r="Z164" s="5"/>
    </row>
    <row r="165" spans="1:26" s="10" customFormat="1" ht="14.65" hidden="1" customHeight="1"/>
    <row r="166" spans="1:26" s="10" customFormat="1" ht="14.65" hidden="1" customHeight="1"/>
    <row r="167" spans="1:26" s="10" customFormat="1" ht="14.65" hidden="1" customHeight="1"/>
    <row r="168" spans="1:26" s="10" customFormat="1" ht="14.65" hidden="1" customHeight="1"/>
    <row r="169" spans="1:26" s="10" customFormat="1" ht="14.65" hidden="1" customHeight="1"/>
    <row r="170" spans="1:26" s="10" customFormat="1" ht="14.65" hidden="1" customHeight="1"/>
    <row r="171" spans="1:26" s="10" customFormat="1" ht="14.65" hidden="1" customHeight="1"/>
    <row r="172" spans="1:26" s="10" customFormat="1" ht="14.65" hidden="1" customHeight="1"/>
    <row r="173" spans="1:26" s="10" customFormat="1" ht="14.65" hidden="1" customHeight="1"/>
    <row r="174" spans="1:26" s="10" customFormat="1" ht="14.65" hidden="1" customHeight="1">
      <c r="A174" s="4"/>
    </row>
    <row r="175" spans="1:26" s="10" customFormat="1" ht="14.65" hidden="1" customHeight="1">
      <c r="A175" s="9"/>
    </row>
    <row r="176" spans="1:26" s="10" customFormat="1" ht="14.65" hidden="1" customHeight="1">
      <c r="A176" s="5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s="10" customFormat="1" ht="14.65" hidden="1" customHeight="1">
      <c r="A177" s="5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6" s="10" customFormat="1" ht="14.65" hidden="1" customHeight="1"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6" s="10" customFormat="1" ht="14.65" hidden="1" customHeight="1"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6" s="4" customFormat="1" ht="14.65" hidden="1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s="9" customFormat="1" ht="14.65" hidden="1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65" hidden="1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65" hidden="1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s="10" customFormat="1" ht="14.65" hidden="1" customHeight="1"/>
    <row r="185" spans="1:26" s="10" customFormat="1" ht="14.65" hidden="1" customHeight="1"/>
    <row r="186" spans="1:26" s="10" customFormat="1" ht="14.65" hidden="1" customHeight="1"/>
    <row r="187" spans="1:26" s="10" customFormat="1" ht="14.65" hidden="1" customHeight="1"/>
    <row r="188" spans="1:26" s="10" customFormat="1" ht="14.65" hidden="1" customHeight="1"/>
    <row r="189" spans="1:26" s="10" customFormat="1" ht="14.65" hidden="1" customHeight="1"/>
    <row r="190" spans="1:26" s="10" customFormat="1" ht="14.65" hidden="1" customHeight="1"/>
    <row r="191" spans="1:26" s="10" customFormat="1" ht="14.65" hidden="1" customHeight="1"/>
    <row r="192" spans="1:26" s="10" customFormat="1" ht="14.65" hidden="1" customHeight="1"/>
    <row r="193" s="10" customFormat="1" ht="14.65" hidden="1" customHeight="1"/>
    <row r="194" s="10" customFormat="1" ht="14.65" hidden="1" customHeight="1"/>
    <row r="195" s="10" customFormat="1" ht="14.65" hidden="1" customHeight="1"/>
    <row r="196" s="10" customFormat="1" ht="14.65" hidden="1" customHeight="1"/>
    <row r="197" s="10" customFormat="1" ht="14.65" hidden="1" customHeight="1"/>
    <row r="198" s="10" customFormat="1" ht="14.65" hidden="1" customHeight="1"/>
    <row r="199" s="10" customFormat="1" ht="14.65" hidden="1" customHeight="1"/>
    <row r="200" s="10" customFormat="1" ht="14.65" hidden="1" customHeight="1"/>
    <row r="201" s="10" customFormat="1" ht="14.65" hidden="1" customHeight="1"/>
    <row r="202" s="10" customFormat="1" ht="14.65" hidden="1" customHeight="1"/>
    <row r="203" s="10" customFormat="1" ht="14.65" hidden="1" customHeight="1"/>
    <row r="204" s="10" customFormat="1" ht="14.65" hidden="1" customHeight="1"/>
    <row r="205" s="10" customFormat="1" ht="14.65" hidden="1" customHeight="1"/>
    <row r="206" s="10" customFormat="1" ht="14.65" hidden="1" customHeight="1"/>
    <row r="207" s="10" customFormat="1" ht="14.65" hidden="1" customHeight="1"/>
    <row r="208" s="10" customFormat="1" ht="14.65" hidden="1" customHeight="1"/>
    <row r="209" spans="2:26" s="10" customFormat="1" ht="14.65" hidden="1" customHeight="1"/>
    <row r="210" spans="2:26" s="10" customFormat="1" ht="14.65" hidden="1" customHeight="1"/>
    <row r="211" spans="2:26" s="10" customFormat="1" ht="14.65" hidden="1" customHeight="1"/>
    <row r="212" spans="2:26" s="10" customFormat="1" ht="14.65" hidden="1" customHeight="1"/>
    <row r="213" spans="2:26" s="10" customFormat="1" ht="14.65" hidden="1" customHeight="1"/>
    <row r="214" spans="2:26" s="10" customFormat="1" ht="14.65" hidden="1" customHeight="1"/>
    <row r="215" spans="2:26" s="10" customFormat="1" ht="14.65" hidden="1" customHeight="1"/>
    <row r="216" spans="2:26" s="10" customFormat="1" ht="14.65" hidden="1" customHeight="1"/>
    <row r="217" spans="2:26" s="10" customFormat="1" ht="14.65" hidden="1" customHeight="1"/>
    <row r="218" spans="2:26" s="10" customFormat="1" ht="14.65" hidden="1" customHeight="1"/>
    <row r="219" spans="2:26" s="10" customFormat="1" ht="14.65" hidden="1" customHeight="1"/>
    <row r="220" spans="2:26" s="10" customFormat="1" ht="14.65" hidden="1" customHeight="1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2:26" s="10" customFormat="1" ht="14.65" hidden="1" customHeight="1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Z221" s="8"/>
    </row>
    <row r="222" spans="2:26" s="10" customFormat="1" ht="14.65" hidden="1" customHeight="1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Z222" s="5"/>
    </row>
    <row r="223" spans="2:26" s="10" customFormat="1" ht="14.65" hidden="1" customHeight="1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Z223" s="7"/>
    </row>
    <row r="224" spans="2:26" s="10" customFormat="1" ht="14.65" hidden="1" customHeight="1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Z224" s="7"/>
    </row>
    <row r="225" spans="1:26" s="10" customFormat="1" ht="14.65" hidden="1" customHeight="1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Z225" s="7"/>
    </row>
    <row r="226" spans="1:26" s="10" customFormat="1" ht="14.65" hidden="1" customHeight="1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Z226" s="7"/>
    </row>
    <row r="227" spans="1:26" s="10" customFormat="1" ht="14.65" hidden="1" customHeight="1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Z227" s="7"/>
    </row>
    <row r="228" spans="1:26" s="10" customFormat="1" ht="14.65" hidden="1" customHeight="1">
      <c r="Z228" s="7"/>
    </row>
    <row r="229" spans="1:26" s="10" customFormat="1" ht="14.65" hidden="1" customHeight="1"/>
    <row r="230" spans="1:26" s="10" customFormat="1" ht="14.65" hidden="1" customHeight="1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26" s="10" customFormat="1" ht="14.65" hidden="1" customHeight="1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Z231" s="7"/>
    </row>
    <row r="232" spans="1:26" s="10" customFormat="1" ht="14.65" hidden="1" customHeight="1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Z232" s="7"/>
    </row>
    <row r="233" spans="1:26" s="10" customFormat="1" ht="14.65" hidden="1" customHeight="1">
      <c r="Z233" s="7"/>
    </row>
    <row r="234" spans="1:26" s="10" customFormat="1" ht="14.65" hidden="1" customHeight="1">
      <c r="A234" s="8"/>
    </row>
    <row r="235" spans="1:26" s="10" customFormat="1" ht="14.65" hidden="1" customHeight="1">
      <c r="A235" s="5"/>
    </row>
    <row r="236" spans="1:26" s="10" customFormat="1" ht="14.65" hidden="1" customHeight="1">
      <c r="A236" s="7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6" s="10" customFormat="1" ht="14.65" hidden="1" customHeight="1">
      <c r="A237" s="7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6" s="10" customFormat="1" ht="14.65" hidden="1" customHeight="1">
      <c r="A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6" s="10" customFormat="1" ht="14.65" hidden="1" customHeight="1">
      <c r="A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6" s="8" customFormat="1" ht="14.65" hidden="1" customHeight="1">
      <c r="A240" s="7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10"/>
    </row>
    <row r="241" spans="1:26" ht="14.65" hidden="1" customHeight="1">
      <c r="A241" s="7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10"/>
    </row>
    <row r="242" spans="1:26" s="7" customFormat="1" ht="14.65" hidden="1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Z242" s="10"/>
    </row>
    <row r="243" spans="1:26" s="7" customFormat="1" ht="14.65" hidden="1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Z243" s="10"/>
    </row>
    <row r="244" spans="1:26" s="7" customFormat="1" ht="14.65" hidden="1" customHeight="1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s="7" customFormat="1" ht="14.65" hidden="1" customHeight="1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s="7" customFormat="1" ht="14.65" hidden="1" customHeight="1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Z246" s="10"/>
    </row>
    <row r="247" spans="1:26" s="7" customFormat="1" ht="14.65" hidden="1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Z247" s="10"/>
    </row>
    <row r="248" spans="1:26" s="10" customFormat="1" ht="14.65" hidden="1" customHeight="1"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6" s="10" customFormat="1" ht="14.65" hidden="1" customHeight="1"/>
    <row r="250" spans="1:26" s="7" customFormat="1" ht="14.65" hidden="1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s="7" customFormat="1" ht="14.65" hidden="1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s="7" customFormat="1" ht="14.65" hidden="1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s="10" customFormat="1" ht="14.65" hidden="1" customHeight="1"/>
    <row r="254" spans="1:26" s="10" customFormat="1" ht="14.65" hidden="1" customHeight="1"/>
    <row r="255" spans="1:26" s="10" customFormat="1" ht="14.65" hidden="1" customHeight="1"/>
    <row r="256" spans="1:26" s="10" customFormat="1" ht="14.65" hidden="1" customHeight="1"/>
    <row r="257" spans="2:26" s="10" customFormat="1" ht="14.65" hidden="1" customHeight="1"/>
    <row r="258" spans="2:26" s="10" customFormat="1" ht="14.65" hidden="1" customHeight="1"/>
    <row r="259" spans="2:26" s="10" customFormat="1" ht="14.65" hidden="1" customHeight="1"/>
    <row r="260" spans="2:26" s="10" customFormat="1" ht="14.65" hidden="1" customHeight="1"/>
    <row r="261" spans="2:26" s="10" customFormat="1" ht="14.65" hidden="1" customHeight="1"/>
    <row r="262" spans="2:26" s="10" customFormat="1" ht="14.65" hidden="1" customHeight="1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2:26" s="10" customFormat="1" ht="14.65" hidden="1" customHeight="1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Z263" s="5"/>
    </row>
    <row r="264" spans="2:26" s="10" customFormat="1" ht="14.65" hidden="1" customHeight="1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Z264" s="5"/>
    </row>
    <row r="265" spans="2:26" s="10" customFormat="1" ht="14.65" hidden="1" customHeight="1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Z265" s="5"/>
    </row>
    <row r="266" spans="2:26" s="10" customFormat="1" ht="14.65" hidden="1" customHeight="1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Z266" s="5"/>
    </row>
    <row r="267" spans="2:26" s="10" customFormat="1" ht="14.65" hidden="1" customHeight="1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Z267" s="5"/>
    </row>
    <row r="268" spans="2:26" s="10" customFormat="1" ht="14.65" hidden="1" customHeight="1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Z268" s="5"/>
    </row>
    <row r="269" spans="2:26" s="10" customFormat="1" ht="14.65" hidden="1" customHeight="1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Z269" s="5"/>
    </row>
    <row r="270" spans="2:26" s="10" customFormat="1" ht="14.65" hidden="1" customHeight="1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Z270" s="5"/>
    </row>
    <row r="271" spans="2:26" s="10" customFormat="1" ht="14.65" hidden="1" customHeight="1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Z271" s="5"/>
    </row>
    <row r="272" spans="2:26" s="10" customFormat="1" ht="14.65" hidden="1" customHeight="1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Z272" s="5"/>
    </row>
    <row r="273" spans="1:26" s="10" customFormat="1" ht="14.65" hidden="1" customHeight="1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Z273" s="5"/>
    </row>
    <row r="274" spans="1:26" s="10" customFormat="1" ht="14.65" hidden="1" customHeight="1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Z274" s="5"/>
    </row>
    <row r="275" spans="1:26" s="10" customFormat="1" ht="14.65" hidden="1" customHeight="1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Z275" s="5"/>
    </row>
    <row r="276" spans="1:26" s="10" customFormat="1" ht="14.65" hidden="1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Z276" s="5"/>
    </row>
    <row r="277" spans="1:26" s="10" customFormat="1" ht="14.65" hidden="1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Z277" s="5"/>
    </row>
    <row r="278" spans="1:26" s="10" customFormat="1" ht="14.65" hidden="1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s="10" customFormat="1" ht="14.65" hidden="1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s="10" customFormat="1" ht="14.65" hidden="1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s="10" customFormat="1" ht="14.65" hidden="1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65" hidden="1" customHeight="1"/>
    <row r="283" spans="1:26" ht="14.65" hidden="1" customHeight="1"/>
  </sheetData>
  <mergeCells count="10">
    <mergeCell ref="O61:Y61"/>
    <mergeCell ref="O62:Y62"/>
    <mergeCell ref="B63:M63"/>
    <mergeCell ref="O63:Y63"/>
    <mergeCell ref="O22:Y22"/>
    <mergeCell ref="B1:Z1"/>
    <mergeCell ref="B2:Z2"/>
    <mergeCell ref="B3:Z3"/>
    <mergeCell ref="B5:M5"/>
    <mergeCell ref="O5:Y5"/>
  </mergeCells>
  <phoneticPr fontId="3"/>
  <printOptions horizontalCentered="1" verticalCentered="1"/>
  <pageMargins left="0.39370078740157483" right="0.39370078740157483" top="0.39370078740157483" bottom="0.39370078740157483" header="0.35433070866141736" footer="0.31496062992125984"/>
  <pageSetup paperSize="9" scale="90" orientation="portrait" cellComments="asDisplayed" r:id="rId1"/>
  <headerFooter alignWithMargins="0">
    <oddFooter>&amp;R郡上市（連結）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294"/>
  <sheetViews>
    <sheetView view="pageBreakPreview" zoomScaleNormal="100" zoomScaleSheetLayoutView="100" workbookViewId="0">
      <selection activeCell="C8" sqref="C8"/>
    </sheetView>
  </sheetViews>
  <sheetFormatPr defaultColWidth="9" defaultRowHeight="18" customHeight="1"/>
  <cols>
    <col min="1" max="1" width="1.25" style="5" customWidth="1"/>
    <col min="2" max="10" width="2.125" style="5" customWidth="1"/>
    <col min="11" max="11" width="18.375" style="5" customWidth="1"/>
    <col min="12" max="12" width="14.625" style="5" customWidth="1"/>
    <col min="13" max="13" width="0.625" style="5" customWidth="1"/>
    <col min="14" max="16384" width="9" style="5"/>
  </cols>
  <sheetData>
    <row r="1" spans="1:15" ht="13.5">
      <c r="A1" s="157" t="s">
        <v>71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5" ht="18.75">
      <c r="A2" s="158" t="s">
        <v>72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23"/>
      <c r="N2" s="23"/>
      <c r="O2" s="23"/>
    </row>
    <row r="3" spans="1:15" ht="17.25" customHeight="1">
      <c r="A3" s="159" t="s">
        <v>162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23"/>
      <c r="N3" s="23"/>
      <c r="O3" s="23"/>
    </row>
    <row r="4" spans="1:15" ht="17.25">
      <c r="A4" s="161" t="s">
        <v>163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23"/>
      <c r="N4" s="23"/>
      <c r="O4" s="23"/>
    </row>
    <row r="5" spans="1:15" thickBot="1">
      <c r="A5" s="75"/>
      <c r="B5" s="76"/>
      <c r="C5" s="76"/>
      <c r="D5" s="76"/>
      <c r="E5" s="76"/>
      <c r="F5" s="76"/>
      <c r="G5" s="76"/>
      <c r="H5" s="76"/>
      <c r="I5" s="76"/>
      <c r="J5" s="76"/>
      <c r="K5" s="77"/>
      <c r="L5" s="78" t="s">
        <v>164</v>
      </c>
      <c r="M5" s="23"/>
      <c r="N5" s="23"/>
      <c r="O5" s="23"/>
    </row>
    <row r="6" spans="1:15" thickBot="1">
      <c r="A6" s="162" t="s">
        <v>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70" t="s">
        <v>157</v>
      </c>
      <c r="M6" s="23"/>
      <c r="N6" s="23"/>
      <c r="O6" s="23"/>
    </row>
    <row r="7" spans="1:15" ht="12.75">
      <c r="A7" s="24"/>
      <c r="B7" s="25" t="s">
        <v>73</v>
      </c>
      <c r="C7" s="25"/>
      <c r="D7" s="4"/>
      <c r="E7" s="25"/>
      <c r="F7" s="25"/>
      <c r="G7" s="25"/>
      <c r="H7" s="25"/>
      <c r="I7" s="26"/>
      <c r="J7" s="26"/>
      <c r="K7" s="26"/>
      <c r="L7" s="71">
        <f>SUM(L8,L23)</f>
        <v>43570627.844999999</v>
      </c>
    </row>
    <row r="8" spans="1:15" ht="12.75">
      <c r="A8" s="24"/>
      <c r="B8" s="25"/>
      <c r="C8" s="25" t="s">
        <v>74</v>
      </c>
      <c r="D8" s="25"/>
      <c r="E8" s="25"/>
      <c r="F8" s="25"/>
      <c r="G8" s="25"/>
      <c r="H8" s="25"/>
      <c r="I8" s="26"/>
      <c r="J8" s="26"/>
      <c r="K8" s="26"/>
      <c r="L8" s="71">
        <f>SUM(L19,L14,L9)</f>
        <v>22015598.155000001</v>
      </c>
    </row>
    <row r="9" spans="1:15" ht="12.75">
      <c r="A9" s="24"/>
      <c r="B9" s="25"/>
      <c r="C9" s="25"/>
      <c r="D9" s="25" t="s">
        <v>75</v>
      </c>
      <c r="E9" s="25"/>
      <c r="F9" s="25"/>
      <c r="G9" s="25"/>
      <c r="H9" s="25"/>
      <c r="I9" s="26"/>
      <c r="J9" s="26"/>
      <c r="K9" s="26"/>
      <c r="L9" s="71">
        <f>SUM(L10:L13)</f>
        <v>7159407.3080000021</v>
      </c>
      <c r="N9" s="5" t="s">
        <v>76</v>
      </c>
    </row>
    <row r="10" spans="1:15" s="10" customFormat="1" ht="12.75">
      <c r="A10" s="24"/>
      <c r="B10" s="25"/>
      <c r="C10" s="25"/>
      <c r="D10" s="25"/>
      <c r="E10" s="25" t="s">
        <v>77</v>
      </c>
      <c r="F10" s="25"/>
      <c r="G10" s="25"/>
      <c r="H10" s="25"/>
      <c r="I10" s="26"/>
      <c r="J10" s="26"/>
      <c r="K10" s="26"/>
      <c r="L10" s="71">
        <v>6087796.9450000012</v>
      </c>
    </row>
    <row r="11" spans="1:15" s="10" customFormat="1" ht="12.75">
      <c r="A11" s="24"/>
      <c r="B11" s="25"/>
      <c r="C11" s="25"/>
      <c r="D11" s="25"/>
      <c r="E11" s="25" t="s">
        <v>78</v>
      </c>
      <c r="F11" s="25"/>
      <c r="G11" s="25"/>
      <c r="H11" s="25"/>
      <c r="I11" s="26"/>
      <c r="J11" s="26"/>
      <c r="K11" s="26"/>
      <c r="L11" s="71">
        <v>475813.86600000004</v>
      </c>
    </row>
    <row r="12" spans="1:15" s="10" customFormat="1" ht="12.75">
      <c r="A12" s="24"/>
      <c r="B12" s="25"/>
      <c r="C12" s="25"/>
      <c r="D12" s="25"/>
      <c r="E12" s="25" t="s">
        <v>79</v>
      </c>
      <c r="F12" s="25"/>
      <c r="G12" s="25"/>
      <c r="H12" s="25"/>
      <c r="I12" s="26"/>
      <c r="J12" s="26"/>
      <c r="K12" s="26"/>
      <c r="L12" s="71">
        <v>3756</v>
      </c>
    </row>
    <row r="13" spans="1:15" s="10" customFormat="1" ht="12.75">
      <c r="A13" s="24"/>
      <c r="B13" s="25"/>
      <c r="C13" s="25"/>
      <c r="D13" s="25"/>
      <c r="E13" s="25" t="s">
        <v>34</v>
      </c>
      <c r="F13" s="25"/>
      <c r="G13" s="25"/>
      <c r="H13" s="25"/>
      <c r="I13" s="26"/>
      <c r="J13" s="26"/>
      <c r="K13" s="26"/>
      <c r="L13" s="71">
        <v>592040.49699999997</v>
      </c>
    </row>
    <row r="14" spans="1:15" s="10" customFormat="1" ht="12.75">
      <c r="A14" s="24"/>
      <c r="B14" s="25"/>
      <c r="C14" s="25"/>
      <c r="D14" s="25" t="s">
        <v>80</v>
      </c>
      <c r="E14" s="25"/>
      <c r="F14" s="25"/>
      <c r="G14" s="25"/>
      <c r="H14" s="25"/>
      <c r="I14" s="26"/>
      <c r="J14" s="26"/>
      <c r="K14" s="26"/>
      <c r="L14" s="71">
        <f>SUM(L15:L18)</f>
        <v>13597463.539000001</v>
      </c>
    </row>
    <row r="15" spans="1:15" s="10" customFormat="1" ht="12.75">
      <c r="A15" s="24"/>
      <c r="B15" s="25"/>
      <c r="C15" s="25"/>
      <c r="D15" s="25"/>
      <c r="E15" s="25" t="s">
        <v>81</v>
      </c>
      <c r="F15" s="25"/>
      <c r="G15" s="25"/>
      <c r="H15" s="25"/>
      <c r="I15" s="26"/>
      <c r="J15" s="26"/>
      <c r="K15" s="26"/>
      <c r="L15" s="71">
        <v>6385216.8560000006</v>
      </c>
    </row>
    <row r="16" spans="1:15" s="10" customFormat="1" ht="12.75">
      <c r="A16" s="24"/>
      <c r="B16" s="25"/>
      <c r="C16" s="25"/>
      <c r="D16" s="25"/>
      <c r="E16" s="25" t="s">
        <v>82</v>
      </c>
      <c r="F16" s="25"/>
      <c r="G16" s="25"/>
      <c r="H16" s="25"/>
      <c r="I16" s="26"/>
      <c r="J16" s="26"/>
      <c r="K16" s="26"/>
      <c r="L16" s="71">
        <v>1224654.9860000003</v>
      </c>
    </row>
    <row r="17" spans="1:22" s="10" customFormat="1" ht="15.75" customHeight="1">
      <c r="A17" s="24"/>
      <c r="B17" s="25"/>
      <c r="C17" s="25"/>
      <c r="D17" s="25"/>
      <c r="E17" s="25" t="s">
        <v>83</v>
      </c>
      <c r="F17" s="25"/>
      <c r="G17" s="25"/>
      <c r="H17" s="25"/>
      <c r="I17" s="26"/>
      <c r="J17" s="26"/>
      <c r="K17" s="26"/>
      <c r="L17" s="71">
        <v>5537346.6730000004</v>
      </c>
    </row>
    <row r="18" spans="1:22" s="10" customFormat="1" ht="15.75" customHeight="1">
      <c r="A18" s="24"/>
      <c r="B18" s="25"/>
      <c r="C18" s="25"/>
      <c r="D18" s="25"/>
      <c r="E18" s="25" t="s">
        <v>34</v>
      </c>
      <c r="F18" s="25"/>
      <c r="G18" s="25"/>
      <c r="H18" s="25"/>
      <c r="I18" s="26"/>
      <c r="J18" s="26"/>
      <c r="K18" s="26"/>
      <c r="L18" s="71">
        <v>450245.02399999998</v>
      </c>
    </row>
    <row r="19" spans="1:22" s="10" customFormat="1" ht="15.75" customHeight="1">
      <c r="A19" s="24"/>
      <c r="B19" s="25"/>
      <c r="C19" s="25"/>
      <c r="D19" s="25" t="s">
        <v>84</v>
      </c>
      <c r="E19" s="25"/>
      <c r="F19" s="25"/>
      <c r="G19" s="25"/>
      <c r="H19" s="25"/>
      <c r="I19" s="26"/>
      <c r="J19" s="26"/>
      <c r="K19" s="26"/>
      <c r="L19" s="71">
        <f>SUM(L20:L22)</f>
        <v>1258727.308</v>
      </c>
      <c r="O19" s="25"/>
      <c r="P19" s="25"/>
      <c r="Q19" s="25"/>
      <c r="R19" s="25"/>
      <c r="S19" s="26"/>
      <c r="T19" s="26"/>
      <c r="U19" s="26"/>
      <c r="V19" s="26"/>
    </row>
    <row r="20" spans="1:22" s="10" customFormat="1" ht="15.75" customHeight="1">
      <c r="A20" s="24"/>
      <c r="B20" s="25"/>
      <c r="C20" s="25"/>
      <c r="D20" s="4"/>
      <c r="E20" s="4" t="s">
        <v>85</v>
      </c>
      <c r="F20" s="4"/>
      <c r="G20" s="25"/>
      <c r="H20" s="25"/>
      <c r="I20" s="26"/>
      <c r="J20" s="26"/>
      <c r="K20" s="26"/>
      <c r="L20" s="71">
        <v>534363.39099999995</v>
      </c>
      <c r="O20" s="25"/>
      <c r="P20" s="25"/>
      <c r="Q20" s="25"/>
      <c r="R20" s="25"/>
      <c r="S20" s="26"/>
      <c r="T20" s="26"/>
      <c r="U20" s="26"/>
      <c r="V20" s="26"/>
    </row>
    <row r="21" spans="1:22" s="10" customFormat="1" ht="15.75" customHeight="1">
      <c r="A21" s="24"/>
      <c r="B21" s="25"/>
      <c r="C21" s="25"/>
      <c r="D21" s="4"/>
      <c r="E21" s="25" t="s">
        <v>86</v>
      </c>
      <c r="F21" s="25"/>
      <c r="G21" s="25"/>
      <c r="H21" s="25"/>
      <c r="I21" s="26"/>
      <c r="J21" s="26"/>
      <c r="K21" s="26"/>
      <c r="L21" s="71">
        <v>44599.920999999995</v>
      </c>
      <c r="O21" s="25"/>
      <c r="P21" s="25"/>
      <c r="Q21" s="25"/>
      <c r="R21" s="25"/>
      <c r="S21" s="26"/>
      <c r="T21" s="26"/>
      <c r="U21" s="26"/>
      <c r="V21" s="26"/>
    </row>
    <row r="22" spans="1:22" s="10" customFormat="1" ht="15.75" customHeight="1">
      <c r="A22" s="24"/>
      <c r="B22" s="25"/>
      <c r="C22" s="25"/>
      <c r="D22" s="4"/>
      <c r="E22" s="25" t="s">
        <v>13</v>
      </c>
      <c r="F22" s="25"/>
      <c r="G22" s="25"/>
      <c r="H22" s="25"/>
      <c r="I22" s="26"/>
      <c r="J22" s="26"/>
      <c r="K22" s="26"/>
      <c r="L22" s="71">
        <v>679763.99600000004</v>
      </c>
      <c r="O22" s="25"/>
      <c r="P22" s="25"/>
      <c r="Q22" s="25"/>
      <c r="R22" s="25"/>
      <c r="S22" s="26"/>
      <c r="T22" s="26"/>
      <c r="U22" s="26"/>
      <c r="V22" s="26"/>
    </row>
    <row r="23" spans="1:22" s="10" customFormat="1" ht="15.75" customHeight="1">
      <c r="A23" s="24"/>
      <c r="B23" s="25"/>
      <c r="C23" s="27" t="s">
        <v>87</v>
      </c>
      <c r="D23" s="27"/>
      <c r="E23" s="25"/>
      <c r="F23" s="25"/>
      <c r="G23" s="25"/>
      <c r="H23" s="25"/>
      <c r="I23" s="26"/>
      <c r="J23" s="26"/>
      <c r="K23" s="26"/>
      <c r="L23" s="71">
        <f>SUM(L24:L27)</f>
        <v>21555029.690000001</v>
      </c>
      <c r="O23" s="25"/>
      <c r="P23" s="25"/>
      <c r="Q23" s="25"/>
      <c r="R23" s="25"/>
      <c r="S23" s="26"/>
      <c r="T23" s="26"/>
      <c r="U23" s="26"/>
      <c r="V23" s="26"/>
    </row>
    <row r="24" spans="1:22" s="10" customFormat="1" ht="15.75" customHeight="1">
      <c r="A24" s="24"/>
      <c r="B24" s="25"/>
      <c r="C24" s="25"/>
      <c r="D24" s="25" t="s">
        <v>88</v>
      </c>
      <c r="E24" s="25"/>
      <c r="F24" s="25"/>
      <c r="G24" s="25"/>
      <c r="H24" s="25"/>
      <c r="I24" s="26"/>
      <c r="J24" s="26"/>
      <c r="K24" s="26"/>
      <c r="L24" s="71">
        <v>11663019.890000001</v>
      </c>
      <c r="O24" s="25"/>
      <c r="P24" s="25"/>
      <c r="Q24" s="25"/>
      <c r="R24" s="25"/>
      <c r="S24" s="26"/>
      <c r="T24" s="26"/>
      <c r="U24" s="26"/>
      <c r="V24" s="26"/>
    </row>
    <row r="25" spans="1:22" s="10" customFormat="1" ht="15.75" customHeight="1">
      <c r="A25" s="24"/>
      <c r="B25" s="25"/>
      <c r="C25" s="25"/>
      <c r="D25" s="25" t="s">
        <v>89</v>
      </c>
      <c r="E25" s="25"/>
      <c r="F25" s="25"/>
      <c r="G25" s="25"/>
      <c r="H25" s="25"/>
      <c r="I25" s="26"/>
      <c r="J25" s="26"/>
      <c r="K25" s="26"/>
      <c r="L25" s="71">
        <v>8245223.517</v>
      </c>
    </row>
    <row r="26" spans="1:22" s="10" customFormat="1" ht="15.75" customHeight="1">
      <c r="A26" s="24"/>
      <c r="B26" s="25"/>
      <c r="C26" s="25"/>
      <c r="D26" s="25" t="s">
        <v>161</v>
      </c>
      <c r="E26" s="25"/>
      <c r="F26" s="25"/>
      <c r="G26" s="25"/>
      <c r="H26" s="25"/>
      <c r="I26" s="26"/>
      <c r="J26" s="26"/>
      <c r="K26" s="26"/>
      <c r="L26" s="71">
        <v>1621088</v>
      </c>
    </row>
    <row r="27" spans="1:22" s="10" customFormat="1" ht="15.75" customHeight="1">
      <c r="A27" s="24"/>
      <c r="B27" s="25"/>
      <c r="C27" s="25"/>
      <c r="D27" s="25" t="s">
        <v>62</v>
      </c>
      <c r="E27" s="25"/>
      <c r="F27" s="25"/>
      <c r="G27" s="25"/>
      <c r="H27" s="25"/>
      <c r="I27" s="26"/>
      <c r="J27" s="26"/>
      <c r="K27" s="26"/>
      <c r="L27" s="71">
        <v>25698.282999999999</v>
      </c>
    </row>
    <row r="28" spans="1:22" s="10" customFormat="1" ht="15.75" customHeight="1">
      <c r="A28" s="24"/>
      <c r="B28" s="28" t="s">
        <v>90</v>
      </c>
      <c r="C28" s="28"/>
      <c r="D28" s="25"/>
      <c r="E28" s="25"/>
      <c r="F28" s="25"/>
      <c r="G28" s="25"/>
      <c r="H28" s="25"/>
      <c r="I28" s="26"/>
      <c r="J28" s="26"/>
      <c r="K28" s="26"/>
      <c r="L28" s="71">
        <f>SUM(L29:L30)</f>
        <v>6654430.6830000011</v>
      </c>
    </row>
    <row r="29" spans="1:22" s="10" customFormat="1" ht="15.75" customHeight="1">
      <c r="A29" s="24"/>
      <c r="B29" s="25"/>
      <c r="C29" s="25" t="s">
        <v>91</v>
      </c>
      <c r="D29" s="28"/>
      <c r="E29" s="25"/>
      <c r="F29" s="25"/>
      <c r="G29" s="25"/>
      <c r="H29" s="25"/>
      <c r="I29" s="26"/>
      <c r="J29" s="26"/>
      <c r="K29" s="26"/>
      <c r="L29" s="71">
        <v>4478617.7720000008</v>
      </c>
    </row>
    <row r="30" spans="1:22" s="10" customFormat="1" ht="15.75" customHeight="1">
      <c r="A30" s="24"/>
      <c r="B30" s="25"/>
      <c r="C30" s="25" t="s">
        <v>34</v>
      </c>
      <c r="D30" s="25"/>
      <c r="E30" s="4"/>
      <c r="F30" s="25"/>
      <c r="G30" s="25"/>
      <c r="H30" s="25"/>
      <c r="I30" s="26"/>
      <c r="J30" s="26"/>
      <c r="K30" s="26"/>
      <c r="L30" s="71">
        <v>2175812.9110000003</v>
      </c>
      <c r="U30" s="15"/>
    </row>
    <row r="31" spans="1:22" s="10" customFormat="1" ht="15.75" customHeight="1">
      <c r="A31" s="29" t="s">
        <v>92</v>
      </c>
      <c r="B31" s="30"/>
      <c r="C31" s="30"/>
      <c r="D31" s="30"/>
      <c r="E31" s="30"/>
      <c r="F31" s="30"/>
      <c r="G31" s="30"/>
      <c r="H31" s="30"/>
      <c r="I31" s="31"/>
      <c r="J31" s="31"/>
      <c r="K31" s="31"/>
      <c r="L31" s="72">
        <f>L28-L7</f>
        <v>-36916197.162</v>
      </c>
    </row>
    <row r="32" spans="1:22" s="10" customFormat="1" ht="15.75" customHeight="1">
      <c r="A32" s="24"/>
      <c r="B32" s="25" t="s">
        <v>93</v>
      </c>
      <c r="C32" s="25"/>
      <c r="D32" s="4"/>
      <c r="E32" s="25"/>
      <c r="F32" s="25"/>
      <c r="G32" s="25"/>
      <c r="H32" s="25"/>
      <c r="I32" s="26"/>
      <c r="J32" s="26"/>
      <c r="K32" s="26"/>
      <c r="L32" s="71">
        <f>SUM(L33:L37)</f>
        <v>188349.86300000001</v>
      </c>
    </row>
    <row r="33" spans="1:12" s="10" customFormat="1" ht="15.75" customHeight="1">
      <c r="A33" s="24"/>
      <c r="B33" s="25"/>
      <c r="C33" s="4" t="s">
        <v>94</v>
      </c>
      <c r="D33" s="4"/>
      <c r="E33" s="25"/>
      <c r="F33" s="25"/>
      <c r="G33" s="25"/>
      <c r="H33" s="25"/>
      <c r="I33" s="26"/>
      <c r="J33" s="26"/>
      <c r="K33" s="26"/>
      <c r="L33" s="71">
        <v>0</v>
      </c>
    </row>
    <row r="34" spans="1:12" s="10" customFormat="1" ht="12.75">
      <c r="A34" s="24"/>
      <c r="B34" s="25"/>
      <c r="C34" s="27" t="s">
        <v>95</v>
      </c>
      <c r="D34" s="27"/>
      <c r="E34" s="25"/>
      <c r="F34" s="25"/>
      <c r="G34" s="25"/>
      <c r="H34" s="25"/>
      <c r="I34" s="26"/>
      <c r="J34" s="26"/>
      <c r="K34" s="26"/>
      <c r="L34" s="71">
        <v>170590.307</v>
      </c>
    </row>
    <row r="35" spans="1:12" s="10" customFormat="1" ht="12.75">
      <c r="A35" s="24"/>
      <c r="B35" s="25"/>
      <c r="C35" s="27" t="s">
        <v>160</v>
      </c>
      <c r="D35" s="27"/>
      <c r="E35" s="25"/>
      <c r="F35" s="25"/>
      <c r="G35" s="25"/>
      <c r="H35" s="25"/>
      <c r="I35" s="26"/>
      <c r="J35" s="26"/>
      <c r="K35" s="26"/>
      <c r="L35" s="71">
        <v>0</v>
      </c>
    </row>
    <row r="36" spans="1:12" s="10" customFormat="1" ht="12.75">
      <c r="A36" s="24"/>
      <c r="B36" s="25"/>
      <c r="C36" s="25" t="s">
        <v>96</v>
      </c>
      <c r="D36" s="25"/>
      <c r="E36" s="25"/>
      <c r="F36" s="25"/>
      <c r="G36" s="25"/>
      <c r="H36" s="25"/>
      <c r="I36" s="26"/>
      <c r="J36" s="26"/>
      <c r="K36" s="26"/>
      <c r="L36" s="71">
        <v>0</v>
      </c>
    </row>
    <row r="37" spans="1:12" s="10" customFormat="1" ht="12.75">
      <c r="A37" s="24"/>
      <c r="B37" s="25"/>
      <c r="C37" s="25" t="s">
        <v>34</v>
      </c>
      <c r="D37" s="25"/>
      <c r="E37" s="25"/>
      <c r="F37" s="25"/>
      <c r="G37" s="25"/>
      <c r="H37" s="25"/>
      <c r="I37" s="26"/>
      <c r="J37" s="26"/>
      <c r="K37" s="26"/>
      <c r="L37" s="71">
        <v>17759.556</v>
      </c>
    </row>
    <row r="38" spans="1:12" s="10" customFormat="1" ht="12.75">
      <c r="A38" s="24"/>
      <c r="B38" s="25" t="s">
        <v>97</v>
      </c>
      <c r="C38" s="25"/>
      <c r="D38" s="25"/>
      <c r="E38" s="25"/>
      <c r="F38" s="25"/>
      <c r="G38" s="25"/>
      <c r="H38" s="25"/>
      <c r="I38" s="26"/>
      <c r="J38" s="26"/>
      <c r="K38" s="26"/>
      <c r="L38" s="71">
        <f>SUM(L39:L40)</f>
        <v>1983.1009999999999</v>
      </c>
    </row>
    <row r="39" spans="1:12" s="10" customFormat="1" ht="12.75">
      <c r="A39" s="24"/>
      <c r="B39" s="25"/>
      <c r="C39" s="25" t="s">
        <v>98</v>
      </c>
      <c r="D39" s="25"/>
      <c r="E39" s="25"/>
      <c r="F39" s="25"/>
      <c r="G39" s="25"/>
      <c r="H39" s="25"/>
      <c r="I39" s="26"/>
      <c r="J39" s="26"/>
      <c r="K39" s="26"/>
      <c r="L39" s="71">
        <v>0</v>
      </c>
    </row>
    <row r="40" spans="1:12" s="10" customFormat="1" ht="13.5" thickBot="1">
      <c r="A40" s="32"/>
      <c r="B40" s="33"/>
      <c r="C40" s="33" t="s">
        <v>13</v>
      </c>
      <c r="D40" s="33"/>
      <c r="E40" s="33"/>
      <c r="F40" s="33"/>
      <c r="G40" s="33"/>
      <c r="H40" s="33"/>
      <c r="I40" s="34"/>
      <c r="J40" s="34"/>
      <c r="K40" s="34"/>
      <c r="L40" s="73">
        <v>1983.1009999999999</v>
      </c>
    </row>
    <row r="41" spans="1:12" s="10" customFormat="1" ht="13.5" thickBot="1">
      <c r="A41" s="35" t="s">
        <v>99</v>
      </c>
      <c r="B41" s="36"/>
      <c r="C41" s="36"/>
      <c r="D41" s="36"/>
      <c r="E41" s="36"/>
      <c r="F41" s="36"/>
      <c r="G41" s="36"/>
      <c r="H41" s="36"/>
      <c r="I41" s="37"/>
      <c r="J41" s="37"/>
      <c r="K41" s="37"/>
      <c r="L41" s="74">
        <f>L31-L32+L38</f>
        <v>-37102563.923999995</v>
      </c>
    </row>
    <row r="42" spans="1:12" s="10" customFormat="1" ht="12.75">
      <c r="A42" s="38"/>
      <c r="B42" s="38"/>
      <c r="C42" s="38"/>
      <c r="D42" s="38"/>
      <c r="E42" s="38"/>
      <c r="F42" s="38"/>
      <c r="G42" s="38"/>
      <c r="H42" s="38"/>
      <c r="I42" s="39"/>
      <c r="J42" s="39"/>
      <c r="K42" s="39"/>
    </row>
    <row r="43" spans="1:12" s="10" customFormat="1" ht="12.75">
      <c r="A43" s="25"/>
      <c r="B43" s="25"/>
      <c r="C43" s="25"/>
      <c r="D43" s="25"/>
      <c r="E43" s="25"/>
      <c r="F43" s="25"/>
      <c r="G43" s="25"/>
      <c r="H43" s="25"/>
      <c r="I43" s="26"/>
      <c r="J43" s="26"/>
      <c r="K43" s="26"/>
    </row>
    <row r="44" spans="1:12" s="10" customFormat="1" ht="12.75">
      <c r="A44" s="25"/>
      <c r="B44" s="25"/>
      <c r="C44" s="25"/>
      <c r="D44" s="25"/>
      <c r="E44" s="25"/>
      <c r="F44" s="25"/>
      <c r="G44" s="25"/>
      <c r="H44" s="25"/>
      <c r="I44" s="26"/>
      <c r="J44" s="26"/>
      <c r="K44" s="26"/>
    </row>
    <row r="45" spans="1:12" s="10" customFormat="1" ht="12.75"/>
    <row r="46" spans="1:12" s="10" customFormat="1" ht="12.75"/>
    <row r="47" spans="1:12" s="10" customFormat="1" ht="12.75"/>
    <row r="48" spans="1:12" s="10" customFormat="1" ht="12.75"/>
    <row r="49" spans="1:15" s="10" customFormat="1" ht="12.75"/>
    <row r="50" spans="1:15" s="10" customFormat="1" ht="12.75"/>
    <row r="51" spans="1:15" s="10" customFormat="1" ht="12.75"/>
    <row r="52" spans="1:15" s="10" customFormat="1" ht="12.7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5" s="10" customFormat="1" ht="12.7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5" s="10" customFormat="1" ht="12.7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5" s="10" customFormat="1" ht="12.75"/>
    <row r="56" spans="1:15" s="10" customFormat="1" ht="12.75"/>
    <row r="57" spans="1:15" s="10" customFormat="1" ht="12.75"/>
    <row r="58" spans="1:15" s="10" customFormat="1" ht="12.75"/>
    <row r="59" spans="1:15" s="10" customFormat="1" ht="12.75"/>
    <row r="60" spans="1:15" s="10" customFormat="1" ht="12.75"/>
    <row r="61" spans="1:15" s="10" customFormat="1" ht="12.75"/>
    <row r="62" spans="1:15" s="10" customFormat="1" ht="12.75"/>
    <row r="63" spans="1:15" s="9" customFormat="1" ht="12.7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ht="12.7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9"/>
      <c r="M64" s="9"/>
      <c r="N64" s="9"/>
      <c r="O64" s="9"/>
    </row>
    <row r="65" spans="1:15" ht="12.7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5" s="10" customFormat="1" ht="12.75">
      <c r="L66" s="5"/>
      <c r="M66" s="5"/>
      <c r="N66" s="5"/>
      <c r="O66" s="5"/>
    </row>
    <row r="67" spans="1:15" s="10" customFormat="1" ht="12.75"/>
    <row r="68" spans="1:15" s="10" customFormat="1" ht="12.75"/>
    <row r="69" spans="1:15" s="10" customFormat="1" ht="12.75"/>
    <row r="70" spans="1:15" s="10" customFormat="1" ht="12.75"/>
    <row r="71" spans="1:15" s="10" customFormat="1" ht="12.75"/>
    <row r="72" spans="1:15" s="10" customFormat="1" ht="12.75"/>
    <row r="73" spans="1:15" s="10" customFormat="1" ht="12.75"/>
    <row r="74" spans="1:15" s="10" customFormat="1" ht="12.75"/>
    <row r="75" spans="1:15" s="10" customFormat="1" ht="12.75"/>
    <row r="76" spans="1:15" s="10" customFormat="1" ht="12.75"/>
    <row r="77" spans="1:15" s="10" customFormat="1" ht="12.75"/>
    <row r="78" spans="1:15" s="10" customFormat="1" ht="12.75"/>
    <row r="79" spans="1:15" s="10" customFormat="1" ht="12.75"/>
    <row r="80" spans="1:15" s="10" customFormat="1" ht="12.75"/>
    <row r="81" spans="1:11" s="10" customFormat="1" ht="12.75"/>
    <row r="82" spans="1:11" s="10" customFormat="1" ht="12.75"/>
    <row r="83" spans="1:11" s="10" customFormat="1" ht="12.75"/>
    <row r="84" spans="1:11" s="10" customFormat="1" ht="12.75"/>
    <row r="85" spans="1:11" s="10" customFormat="1" ht="12.75"/>
    <row r="86" spans="1:11" s="10" customFormat="1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s="10" customFormat="1" ht="12.7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s="10" customFormat="1" ht="12.7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s="10" customFormat="1" ht="12.7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s="10" customFormat="1" ht="12.75"/>
    <row r="91" spans="1:11" s="10" customFormat="1" ht="12.75"/>
    <row r="92" spans="1:11" s="10" customFormat="1" ht="12.75"/>
    <row r="93" spans="1:11" s="10" customFormat="1" ht="12.75"/>
    <row r="94" spans="1:11" s="10" customFormat="1" ht="12.75"/>
    <row r="95" spans="1:11" s="10" customFormat="1" ht="12.75"/>
    <row r="96" spans="1:11" s="10" customFormat="1" ht="12.75"/>
    <row r="97" spans="1:15" s="4" customFormat="1" ht="12.7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s="9" customFormat="1" ht="12.7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4"/>
      <c r="M98" s="4"/>
      <c r="N98" s="4"/>
      <c r="O98" s="4"/>
    </row>
    <row r="99" spans="1:15" ht="12.7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9"/>
      <c r="M99" s="9"/>
      <c r="N99" s="9"/>
      <c r="O99" s="9"/>
    </row>
    <row r="100" spans="1:15" ht="12.7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5" s="10" customFormat="1" ht="12.75">
      <c r="L101" s="5"/>
      <c r="M101" s="5"/>
      <c r="N101" s="5"/>
      <c r="O101" s="5"/>
    </row>
    <row r="102" spans="1:15" s="10" customFormat="1" ht="12.75"/>
    <row r="103" spans="1:15" s="10" customFormat="1" ht="12.75"/>
    <row r="104" spans="1:15" s="10" customFormat="1" ht="12.75"/>
    <row r="105" spans="1:15" s="10" customFormat="1" ht="12.75"/>
    <row r="106" spans="1:15" s="10" customFormat="1" ht="12.75"/>
    <row r="107" spans="1:15" s="10" customFormat="1" ht="12.75"/>
    <row r="108" spans="1:15" s="10" customFormat="1" ht="12.75"/>
    <row r="109" spans="1:15" s="10" customFormat="1" ht="12.75"/>
    <row r="110" spans="1:15" s="10" customFormat="1" ht="12.75"/>
    <row r="111" spans="1:15" s="10" customFormat="1" ht="12.75"/>
    <row r="112" spans="1:15" s="10" customFormat="1" ht="12.75"/>
    <row r="113" spans="1:11" s="10" customFormat="1" ht="12.75"/>
    <row r="114" spans="1:11" s="10" customFormat="1" ht="12.75"/>
    <row r="115" spans="1:11" s="10" customFormat="1" ht="12.75"/>
    <row r="116" spans="1:11" s="10" customFormat="1" ht="12.75"/>
    <row r="117" spans="1:11" s="10" customFormat="1" ht="12.75"/>
    <row r="118" spans="1:11" s="10" customFormat="1" ht="12.75"/>
    <row r="119" spans="1:11" s="10" customFormat="1" ht="12.75"/>
    <row r="120" spans="1:11" s="10" customFormat="1" ht="12.75"/>
    <row r="121" spans="1:11" s="10" customFormat="1" ht="12.75"/>
    <row r="122" spans="1:11" s="10" customFormat="1" ht="12.75"/>
    <row r="123" spans="1:11" s="10" customFormat="1" ht="12.75"/>
    <row r="124" spans="1:11" s="10" customFormat="1" ht="12.75"/>
    <row r="125" spans="1:11" s="10" customFormat="1" ht="12.75"/>
    <row r="126" spans="1:11" s="10" customFormat="1" ht="12.75"/>
    <row r="127" spans="1:11" s="10" customFormat="1" ht="12.75"/>
    <row r="128" spans="1:11" s="10" customFormat="1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5" s="10" customFormat="1" ht="12.7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5" s="10" customFormat="1" ht="12.7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5" s="10" customFormat="1" ht="12.7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5" s="10" customFormat="1" ht="12.75"/>
    <row r="133" spans="1:15" s="10" customFormat="1" ht="12.75"/>
    <row r="134" spans="1:15" s="10" customFormat="1" ht="12.75"/>
    <row r="135" spans="1:15" s="10" customFormat="1" ht="12.75"/>
    <row r="136" spans="1:15" s="10" customFormat="1" ht="12.75"/>
    <row r="137" spans="1:15" s="10" customFormat="1" ht="12.75"/>
    <row r="138" spans="1:15" s="10" customFormat="1" ht="12.75"/>
    <row r="139" spans="1:15" s="4" customFormat="1" ht="12.7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 s="9" customFormat="1" ht="12.7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4"/>
      <c r="M140" s="4"/>
      <c r="N140" s="4"/>
      <c r="O140" s="4"/>
    </row>
    <row r="141" spans="1:15" ht="12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9"/>
      <c r="M141" s="9"/>
      <c r="N141" s="9"/>
      <c r="O141" s="9"/>
    </row>
    <row r="142" spans="1:15" ht="12.7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5" s="10" customFormat="1" ht="12.75">
      <c r="L143" s="5"/>
      <c r="M143" s="5"/>
      <c r="N143" s="5"/>
      <c r="O143" s="5"/>
    </row>
    <row r="144" spans="1:15" s="10" customFormat="1" ht="12.75"/>
    <row r="145" s="10" customFormat="1" ht="12.75"/>
    <row r="146" s="10" customFormat="1" ht="12.75"/>
    <row r="147" s="10" customFormat="1" ht="12.75"/>
    <row r="148" s="10" customFormat="1" ht="12.75"/>
    <row r="149" s="10" customFormat="1" ht="12.75"/>
    <row r="150" s="10" customFormat="1" ht="12.75"/>
    <row r="151" s="10" customFormat="1" ht="12.75"/>
    <row r="152" s="10" customFormat="1" ht="12.75"/>
    <row r="153" s="10" customFormat="1" ht="12.75"/>
    <row r="154" s="10" customFormat="1" ht="12.75"/>
    <row r="155" s="10" customFormat="1" ht="12.75"/>
    <row r="156" s="10" customFormat="1" ht="12.75"/>
    <row r="157" s="10" customFormat="1" ht="12.75"/>
    <row r="158" s="10" customFormat="1" ht="12.75"/>
    <row r="159" s="10" customFormat="1" ht="12.75"/>
    <row r="160" s="10" customFormat="1" ht="12.75"/>
    <row r="161" s="10" customFormat="1" ht="12.75"/>
    <row r="162" s="10" customFormat="1" ht="12.75"/>
    <row r="163" s="10" customFormat="1" ht="12.75"/>
    <row r="164" s="10" customFormat="1" ht="12.75"/>
    <row r="165" s="10" customFormat="1" ht="12.75"/>
    <row r="166" s="10" customFormat="1" ht="12.75"/>
    <row r="167" s="10" customFormat="1" ht="12.75"/>
    <row r="168" s="10" customFormat="1" ht="12.75"/>
    <row r="169" s="10" customFormat="1" ht="12.75"/>
    <row r="170" s="10" customFormat="1" ht="12.75"/>
    <row r="171" s="10" customFormat="1" ht="12.75"/>
    <row r="172" s="10" customFormat="1" ht="12.75"/>
    <row r="173" s="10" customFormat="1" ht="12.75"/>
    <row r="174" s="10" customFormat="1" ht="12.75"/>
    <row r="175" s="10" customFormat="1" ht="12.75"/>
    <row r="176" s="10" customFormat="1" ht="12.75"/>
    <row r="177" spans="1:11" s="10" customFormat="1" ht="12.75"/>
    <row r="178" spans="1:11" s="10" customFormat="1" ht="12.75"/>
    <row r="179" spans="1:11" s="10" customFormat="1" ht="12.75"/>
    <row r="180" spans="1:11" s="10" customFormat="1" ht="12.75"/>
    <row r="181" spans="1:11" s="10" customFormat="1" ht="12.75"/>
    <row r="182" spans="1:11" s="10" customFormat="1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s="10" customFormat="1" ht="12.7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s="10" customFormat="1" ht="12.7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10" customFormat="1" ht="12.7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10" customFormat="1" ht="12.75"/>
    <row r="187" spans="1:11" s="10" customFormat="1" ht="12.75"/>
    <row r="188" spans="1:11" s="10" customFormat="1" ht="12.75"/>
    <row r="189" spans="1:11" s="10" customFormat="1" ht="12.75"/>
    <row r="190" spans="1:11" s="10" customFormat="1" ht="12.75"/>
    <row r="191" spans="1:11" s="10" customFormat="1" ht="12.75"/>
    <row r="192" spans="1:11" s="10" customFormat="1" ht="12.75"/>
    <row r="193" spans="1:15" s="4" customFormat="1" ht="12.7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1:15" s="9" customFormat="1" ht="12.7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4"/>
      <c r="M194" s="4"/>
      <c r="N194" s="4"/>
      <c r="O194" s="4"/>
    </row>
    <row r="195" spans="1:15" ht="12.7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9"/>
      <c r="M195" s="9"/>
      <c r="N195" s="9"/>
      <c r="O195" s="9"/>
    </row>
    <row r="196" spans="1:15" ht="12.7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5" s="10" customFormat="1" ht="12.75">
      <c r="L197" s="5"/>
      <c r="M197" s="5"/>
      <c r="N197" s="5"/>
      <c r="O197" s="5"/>
    </row>
    <row r="198" spans="1:15" s="10" customFormat="1" ht="12.75"/>
    <row r="199" spans="1:15" s="10" customFormat="1" ht="12.75"/>
    <row r="200" spans="1:15" s="10" customFormat="1" ht="12.75"/>
    <row r="201" spans="1:15" s="10" customFormat="1" ht="12.75"/>
    <row r="202" spans="1:15" s="10" customFormat="1" ht="12.75"/>
    <row r="203" spans="1:15" s="10" customFormat="1" ht="12.75"/>
    <row r="204" spans="1:15" s="10" customFormat="1" ht="12.75"/>
    <row r="205" spans="1:15" s="10" customFormat="1" ht="12.75"/>
    <row r="206" spans="1:15" s="10" customFormat="1" ht="12.75"/>
    <row r="207" spans="1:15" s="10" customFormat="1" ht="12.75"/>
    <row r="208" spans="1:15" s="10" customFormat="1" ht="12.75"/>
    <row r="209" s="10" customFormat="1" ht="12.75"/>
    <row r="210" s="10" customFormat="1" ht="12.75"/>
    <row r="211" s="10" customFormat="1" ht="12.75"/>
    <row r="212" s="10" customFormat="1" ht="12.75"/>
    <row r="213" s="10" customFormat="1" ht="12.75"/>
    <row r="214" s="10" customFormat="1" ht="12.75"/>
    <row r="215" s="10" customFormat="1" ht="12.75"/>
    <row r="216" s="10" customFormat="1" ht="12.75"/>
    <row r="217" s="10" customFormat="1" ht="12.75"/>
    <row r="218" s="10" customFormat="1" ht="12.75"/>
    <row r="219" s="10" customFormat="1" ht="12.75"/>
    <row r="220" s="10" customFormat="1" ht="12.75"/>
    <row r="221" s="10" customFormat="1" ht="12.75"/>
    <row r="222" s="10" customFormat="1" ht="12.75"/>
    <row r="223" s="10" customFormat="1" ht="12.75"/>
    <row r="224" s="10" customFormat="1" ht="12.75"/>
    <row r="225" s="10" customFormat="1" ht="12.75"/>
    <row r="226" s="10" customFormat="1" ht="12.75"/>
    <row r="227" s="10" customFormat="1" ht="12.75"/>
    <row r="228" s="10" customFormat="1" ht="12.75"/>
    <row r="229" s="10" customFormat="1" ht="12.75"/>
    <row r="230" s="10" customFormat="1" ht="12.75"/>
    <row r="231" s="10" customFormat="1" ht="12.75"/>
    <row r="232" s="10" customFormat="1" ht="12.75"/>
    <row r="233" s="10" customFormat="1" ht="12.75"/>
    <row r="234" s="10" customFormat="1" ht="12.75"/>
    <row r="235" s="10" customFormat="1" ht="12.75"/>
    <row r="236" s="10" customFormat="1" ht="12.75"/>
    <row r="237" s="10" customFormat="1" ht="12.75"/>
    <row r="238" s="10" customFormat="1" ht="12.75"/>
    <row r="239" s="10" customFormat="1" ht="12.75"/>
    <row r="240" s="10" customFormat="1" ht="12.75"/>
    <row r="241" spans="1:15" s="10" customFormat="1" ht="12.75">
      <c r="B241" s="26"/>
      <c r="C241" s="26"/>
      <c r="D241" s="26"/>
      <c r="E241" s="26"/>
      <c r="F241" s="26"/>
      <c r="G241" s="26"/>
      <c r="H241" s="26"/>
    </row>
    <row r="242" spans="1:15" s="10" customFormat="1" ht="13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12"/>
    </row>
    <row r="243" spans="1:15" s="10" customFormat="1" ht="12.7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5" s="10" customFormat="1" ht="13.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7"/>
    </row>
    <row r="245" spans="1:15" s="10" customFormat="1" ht="13.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7"/>
    </row>
    <row r="246" spans="1:15" s="10" customFormat="1" ht="13.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7"/>
    </row>
    <row r="247" spans="1:15" s="10" customFormat="1" ht="13.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7"/>
    </row>
    <row r="248" spans="1:15" s="10" customFormat="1" ht="13.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7"/>
    </row>
    <row r="249" spans="1:15" s="10" customFormat="1" ht="13.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7"/>
    </row>
    <row r="250" spans="1:15" s="10" customFormat="1" ht="13.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26"/>
    </row>
    <row r="251" spans="1:15" s="10" customFormat="1" ht="13.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26"/>
    </row>
    <row r="252" spans="1:15" s="10" customFormat="1" ht="13.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7"/>
    </row>
    <row r="253" spans="1:15" s="8" customFormat="1" ht="13.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7"/>
      <c r="L253" s="10"/>
      <c r="M253" s="10"/>
      <c r="N253" s="10"/>
      <c r="O253" s="10"/>
    </row>
    <row r="254" spans="1:15" ht="13.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12"/>
      <c r="M254" s="12"/>
      <c r="N254" s="12"/>
      <c r="O254" s="12"/>
    </row>
    <row r="255" spans="1:15" s="7" customFormat="1" ht="12.7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26"/>
      <c r="L255" s="5"/>
      <c r="M255" s="5"/>
      <c r="N255" s="5"/>
      <c r="O255" s="5"/>
    </row>
    <row r="256" spans="1:15" s="7" customFormat="1" ht="12.7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5" s="7" customFormat="1" ht="12.7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5" s="7" customFormat="1" ht="12.7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5" s="7" customFormat="1" ht="12.7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5" s="7" customFormat="1" ht="12.7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5" s="10" customFormat="1" ht="12.75">
      <c r="L261" s="7"/>
      <c r="M261" s="7"/>
      <c r="N261" s="7"/>
      <c r="O261" s="7"/>
    </row>
    <row r="262" spans="1:15" s="10" customFormat="1" ht="12.75">
      <c r="L262" s="41"/>
      <c r="M262" s="41"/>
      <c r="N262" s="26"/>
      <c r="O262" s="26"/>
    </row>
    <row r="263" spans="1:15" s="7" customFormat="1" ht="12.7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41"/>
      <c r="M263" s="41"/>
      <c r="N263" s="26"/>
      <c r="O263" s="26"/>
    </row>
    <row r="264" spans="1:15" s="7" customFormat="1" ht="12.7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5" s="7" customFormat="1" ht="12.7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5" s="10" customFormat="1" ht="12.75">
      <c r="L266" s="7"/>
      <c r="M266" s="7"/>
      <c r="N266" s="7"/>
      <c r="O266" s="7"/>
    </row>
    <row r="267" spans="1:15" s="10" customFormat="1" ht="12.75">
      <c r="L267" s="26"/>
      <c r="M267" s="26"/>
      <c r="N267" s="26"/>
      <c r="O267" s="26"/>
    </row>
    <row r="268" spans="1:15" s="10" customFormat="1" ht="12.75">
      <c r="L268" s="26"/>
      <c r="M268" s="26"/>
      <c r="N268" s="26"/>
      <c r="O268" s="26"/>
    </row>
    <row r="269" spans="1:15" s="10" customFormat="1" ht="12.75">
      <c r="K269" s="26"/>
      <c r="L269" s="26"/>
      <c r="M269" s="26"/>
      <c r="N269" s="26"/>
      <c r="O269" s="26"/>
    </row>
    <row r="270" spans="1:15" s="10" customFormat="1" ht="12.75">
      <c r="K270" s="26"/>
      <c r="L270" s="26"/>
      <c r="M270" s="26"/>
      <c r="N270" s="26"/>
      <c r="O270" s="26"/>
    </row>
    <row r="271" spans="1:15" s="10" customFormat="1" ht="12.75">
      <c r="K271" s="26"/>
      <c r="L271" s="26"/>
      <c r="M271" s="26"/>
      <c r="N271" s="26"/>
      <c r="O271" s="26"/>
    </row>
    <row r="272" spans="1:15" s="10" customFormat="1" ht="12.75">
      <c r="K272" s="26"/>
      <c r="L272" s="26"/>
      <c r="M272" s="26"/>
      <c r="N272" s="26"/>
      <c r="O272" s="26"/>
    </row>
    <row r="273" spans="1:15" s="10" customFormat="1" ht="12.75">
      <c r="K273" s="26"/>
      <c r="L273" s="26"/>
      <c r="M273" s="26"/>
      <c r="N273" s="26"/>
      <c r="O273" s="26"/>
    </row>
    <row r="274" spans="1:15" s="10" customFormat="1" ht="12.75">
      <c r="K274" s="26"/>
      <c r="L274" s="41"/>
      <c r="M274" s="41"/>
      <c r="N274" s="26"/>
      <c r="O274" s="26"/>
    </row>
    <row r="275" spans="1:15" s="10" customFormat="1" ht="12.75">
      <c r="K275" s="26"/>
      <c r="L275" s="41"/>
      <c r="M275" s="41"/>
      <c r="N275" s="26"/>
      <c r="O275" s="26"/>
    </row>
    <row r="276" spans="1:15" s="10" customFormat="1" ht="12.75">
      <c r="K276" s="26"/>
      <c r="L276" s="41"/>
      <c r="M276" s="41"/>
      <c r="N276" s="26"/>
      <c r="O276" s="26"/>
    </row>
    <row r="277" spans="1:15" s="10" customFormat="1" ht="12.75">
      <c r="K277" s="26"/>
      <c r="L277" s="26"/>
      <c r="M277" s="26"/>
      <c r="N277" s="26"/>
      <c r="O277" s="26"/>
    </row>
    <row r="278" spans="1:15" s="10" customFormat="1" ht="12.75">
      <c r="K278" s="26"/>
      <c r="L278" s="41"/>
      <c r="M278" s="41"/>
      <c r="N278" s="26"/>
      <c r="O278" s="26"/>
    </row>
    <row r="279" spans="1:15" s="10" customFormat="1" ht="12.75">
      <c r="K279" s="26"/>
      <c r="L279" s="41"/>
      <c r="M279" s="41"/>
      <c r="N279" s="26"/>
      <c r="O279" s="26"/>
    </row>
    <row r="280" spans="1:15" s="10" customFormat="1" ht="12.75">
      <c r="K280" s="26"/>
      <c r="L280" s="41"/>
      <c r="M280" s="41"/>
      <c r="N280" s="26"/>
      <c r="O280" s="26"/>
    </row>
    <row r="281" spans="1:15" s="10" customFormat="1" ht="12.75">
      <c r="K281" s="26"/>
      <c r="L281" s="41"/>
      <c r="M281" s="41"/>
      <c r="N281" s="26"/>
      <c r="O281" s="26"/>
    </row>
    <row r="282" spans="1:15" s="10" customFormat="1" ht="12.75">
      <c r="F282" s="5"/>
      <c r="G282" s="5"/>
      <c r="H282" s="5"/>
      <c r="I282" s="5"/>
      <c r="J282" s="5"/>
      <c r="K282" s="26"/>
      <c r="L282" s="41"/>
      <c r="M282" s="41"/>
      <c r="N282" s="26"/>
      <c r="O282" s="26"/>
    </row>
    <row r="283" spans="1:15" s="10" customFormat="1" ht="12.7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41"/>
      <c r="M283" s="41"/>
      <c r="N283" s="26"/>
      <c r="O283" s="26"/>
    </row>
    <row r="284" spans="1:15" s="10" customFormat="1" ht="12.7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41"/>
      <c r="M284" s="41"/>
      <c r="N284" s="26"/>
      <c r="O284" s="26"/>
    </row>
    <row r="285" spans="1:15" s="10" customFormat="1" ht="12.7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41"/>
      <c r="M285" s="41"/>
      <c r="N285" s="26"/>
      <c r="O285" s="26"/>
    </row>
    <row r="286" spans="1:15" s="10" customFormat="1" ht="12.7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41"/>
      <c r="M286" s="41"/>
      <c r="N286" s="26"/>
      <c r="O286" s="26"/>
    </row>
    <row r="287" spans="1:15" s="10" customFormat="1" ht="12.7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41"/>
      <c r="M287" s="41"/>
      <c r="N287" s="26"/>
      <c r="O287" s="26"/>
    </row>
    <row r="288" spans="1:15" s="10" customFormat="1" ht="12.7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41"/>
      <c r="M288" s="41"/>
      <c r="N288" s="26"/>
      <c r="O288" s="26"/>
    </row>
    <row r="289" spans="1:15" s="10" customFormat="1" ht="12.7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41"/>
      <c r="M289" s="41"/>
      <c r="N289" s="26"/>
      <c r="O289" s="26"/>
    </row>
    <row r="290" spans="1:15" s="10" customFormat="1" ht="12.7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41"/>
      <c r="M290" s="41"/>
      <c r="N290" s="26"/>
      <c r="O290" s="26"/>
    </row>
    <row r="291" spans="1:15" s="10" customFormat="1" ht="12.7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41"/>
      <c r="M291" s="41"/>
      <c r="N291" s="26"/>
      <c r="O291" s="26"/>
    </row>
    <row r="292" spans="1:15" s="10" customFormat="1" ht="12.7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41"/>
      <c r="M292" s="41"/>
      <c r="N292" s="26"/>
      <c r="O292" s="26"/>
    </row>
    <row r="293" spans="1:15" s="10" customFormat="1" ht="12.7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41"/>
      <c r="M293" s="41"/>
      <c r="N293" s="26"/>
      <c r="O293" s="26"/>
    </row>
    <row r="294" spans="1:15" ht="12.75">
      <c r="L294" s="41"/>
      <c r="M294" s="41"/>
      <c r="N294" s="26"/>
      <c r="O294" s="26"/>
    </row>
  </sheetData>
  <mergeCells count="5">
    <mergeCell ref="A1:L1"/>
    <mergeCell ref="A2:L2"/>
    <mergeCell ref="A3:L3"/>
    <mergeCell ref="A4:L4"/>
    <mergeCell ref="A6:K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&amp;R郡上市（連結）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W298"/>
  <sheetViews>
    <sheetView topLeftCell="A11" workbookViewId="0">
      <selection activeCell="R21" sqref="R21"/>
    </sheetView>
  </sheetViews>
  <sheetFormatPr defaultColWidth="9" defaultRowHeight="18" customHeight="1"/>
  <cols>
    <col min="1" max="1" width="1.125" style="5" customWidth="1"/>
    <col min="2" max="2" width="1.625" style="5" customWidth="1"/>
    <col min="3" max="8" width="2" style="5" customWidth="1"/>
    <col min="9" max="9" width="14.25" style="5" customWidth="1"/>
    <col min="10" max="10" width="5.125" style="5" customWidth="1"/>
    <col min="11" max="11" width="8.625" style="5" customWidth="1"/>
    <col min="12" max="14" width="13.125" style="5" customWidth="1"/>
    <col min="15" max="15" width="1" style="5" customWidth="1"/>
    <col min="16" max="16384" width="9" style="5"/>
  </cols>
  <sheetData>
    <row r="1" spans="1:14" ht="12.75">
      <c r="B1" s="179" t="s">
        <v>100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ht="17.25">
      <c r="A2" s="23"/>
      <c r="B2" s="180" t="s">
        <v>101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4" ht="17.25">
      <c r="A3" s="42"/>
      <c r="B3" s="181" t="s">
        <v>165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4" ht="17.25">
      <c r="A4" s="42"/>
      <c r="B4" s="181" t="s">
        <v>166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5" spans="1:14" thickBot="1">
      <c r="A5" s="42"/>
      <c r="B5" s="88"/>
      <c r="C5" s="88"/>
      <c r="D5" s="88"/>
      <c r="E5" s="88"/>
      <c r="F5" s="88"/>
      <c r="G5" s="88"/>
      <c r="H5" s="88"/>
      <c r="I5" s="43"/>
      <c r="J5" s="88"/>
      <c r="K5" s="43"/>
      <c r="L5" s="88"/>
      <c r="M5" s="88"/>
      <c r="N5" s="43" t="s">
        <v>167</v>
      </c>
    </row>
    <row r="6" spans="1:14" ht="15" customHeight="1">
      <c r="B6" s="182" t="s">
        <v>0</v>
      </c>
      <c r="C6" s="183"/>
      <c r="D6" s="183"/>
      <c r="E6" s="183"/>
      <c r="F6" s="183"/>
      <c r="G6" s="183"/>
      <c r="H6" s="183"/>
      <c r="I6" s="184"/>
      <c r="J6" s="188" t="s">
        <v>102</v>
      </c>
      <c r="K6" s="183"/>
      <c r="L6" s="89"/>
      <c r="M6" s="89"/>
      <c r="N6" s="90"/>
    </row>
    <row r="7" spans="1:14" ht="29.25" customHeight="1" thickBot="1">
      <c r="B7" s="185"/>
      <c r="C7" s="186"/>
      <c r="D7" s="186"/>
      <c r="E7" s="186"/>
      <c r="F7" s="186"/>
      <c r="G7" s="186"/>
      <c r="H7" s="186"/>
      <c r="I7" s="187"/>
      <c r="J7" s="189"/>
      <c r="K7" s="186"/>
      <c r="L7" s="91" t="s">
        <v>103</v>
      </c>
      <c r="M7" s="91" t="s">
        <v>169</v>
      </c>
      <c r="N7" s="92" t="s">
        <v>170</v>
      </c>
    </row>
    <row r="8" spans="1:14" ht="18" customHeight="1">
      <c r="A8" s="9"/>
      <c r="B8" s="93" t="s">
        <v>104</v>
      </c>
      <c r="C8" s="94"/>
      <c r="D8" s="94"/>
      <c r="E8" s="94"/>
      <c r="F8" s="94"/>
      <c r="G8" s="94"/>
      <c r="H8" s="94"/>
      <c r="I8" s="95"/>
      <c r="J8" s="173">
        <f>SUM(L8:N8)</f>
        <v>135614411</v>
      </c>
      <c r="K8" s="174"/>
      <c r="L8" s="96">
        <v>175632502</v>
      </c>
      <c r="M8" s="97">
        <v>-40150674</v>
      </c>
      <c r="N8" s="98">
        <v>132583</v>
      </c>
    </row>
    <row r="9" spans="1:14" ht="18" customHeight="1">
      <c r="A9" s="9"/>
      <c r="B9" s="24"/>
      <c r="C9" s="25" t="s">
        <v>105</v>
      </c>
      <c r="D9" s="25"/>
      <c r="E9" s="25"/>
      <c r="F9" s="25"/>
      <c r="G9" s="25"/>
      <c r="H9" s="25"/>
      <c r="I9" s="4"/>
      <c r="J9" s="164">
        <f t="shared" ref="J9" si="0">SUM(L9:N9)</f>
        <v>-37102563.923999995</v>
      </c>
      <c r="K9" s="172"/>
      <c r="L9" s="99"/>
      <c r="M9" s="100">
        <f>'02行政コスト計算書'!L41</f>
        <v>-37102563.923999995</v>
      </c>
      <c r="N9" s="101"/>
    </row>
    <row r="10" spans="1:14" ht="18" customHeight="1">
      <c r="B10" s="102"/>
      <c r="C10" s="4" t="s">
        <v>106</v>
      </c>
      <c r="D10" s="4"/>
      <c r="E10" s="4"/>
      <c r="F10" s="4"/>
      <c r="G10" s="4"/>
      <c r="H10" s="4"/>
      <c r="I10" s="4"/>
      <c r="J10" s="164">
        <f t="shared" ref="J10:J22" si="1">SUM(L10:N10)</f>
        <v>37059904.873000003</v>
      </c>
      <c r="K10" s="172"/>
      <c r="L10" s="99"/>
      <c r="M10" s="100">
        <f>SUM(M11:M12)</f>
        <v>37059904.873000003</v>
      </c>
      <c r="N10" s="103">
        <f>SUM(N11:N12)</f>
        <v>0</v>
      </c>
    </row>
    <row r="11" spans="1:14" s="10" customFormat="1" ht="18" customHeight="1">
      <c r="A11" s="5"/>
      <c r="B11" s="104"/>
      <c r="C11" s="4"/>
      <c r="D11" s="105" t="s">
        <v>107</v>
      </c>
      <c r="E11" s="105"/>
      <c r="F11" s="105"/>
      <c r="G11" s="105"/>
      <c r="H11" s="105"/>
      <c r="I11" s="4"/>
      <c r="J11" s="164">
        <f t="shared" si="1"/>
        <v>26435088.998000003</v>
      </c>
      <c r="K11" s="172"/>
      <c r="L11" s="99"/>
      <c r="M11" s="100">
        <v>26435088.998000003</v>
      </c>
      <c r="N11" s="103"/>
    </row>
    <row r="12" spans="1:14" s="10" customFormat="1" ht="18" customHeight="1">
      <c r="A12" s="5"/>
      <c r="B12" s="106"/>
      <c r="C12" s="107"/>
      <c r="D12" s="107" t="s">
        <v>108</v>
      </c>
      <c r="E12" s="107"/>
      <c r="F12" s="107"/>
      <c r="G12" s="107"/>
      <c r="H12" s="107"/>
      <c r="I12" s="108"/>
      <c r="J12" s="166">
        <f t="shared" si="1"/>
        <v>10624815.875</v>
      </c>
      <c r="K12" s="167"/>
      <c r="L12" s="109"/>
      <c r="M12" s="110">
        <v>10624815.875</v>
      </c>
      <c r="N12" s="111"/>
    </row>
    <row r="13" spans="1:14" s="10" customFormat="1" ht="18" customHeight="1">
      <c r="A13" s="5"/>
      <c r="B13" s="29"/>
      <c r="C13" s="112" t="s">
        <v>171</v>
      </c>
      <c r="D13" s="113"/>
      <c r="E13" s="112"/>
      <c r="F13" s="112"/>
      <c r="G13" s="112"/>
      <c r="H13" s="112"/>
      <c r="I13" s="114"/>
      <c r="J13" s="177">
        <f>SUM(L13:N13)</f>
        <v>-42659.050999991596</v>
      </c>
      <c r="K13" s="178"/>
      <c r="L13" s="115"/>
      <c r="M13" s="116">
        <f>M9+M10</f>
        <v>-42659.050999991596</v>
      </c>
      <c r="N13" s="117">
        <f>N9+N10</f>
        <v>0</v>
      </c>
    </row>
    <row r="14" spans="1:14" s="10" customFormat="1" ht="18" customHeight="1">
      <c r="B14" s="24"/>
      <c r="C14" s="118" t="s">
        <v>109</v>
      </c>
      <c r="D14" s="118"/>
      <c r="E14" s="118"/>
      <c r="F14" s="105"/>
      <c r="G14" s="105"/>
      <c r="H14" s="105"/>
      <c r="I14" s="4"/>
      <c r="J14" s="175"/>
      <c r="K14" s="176"/>
      <c r="L14" s="119"/>
      <c r="M14" s="100"/>
      <c r="N14" s="120"/>
    </row>
    <row r="15" spans="1:14" s="10" customFormat="1" ht="18" customHeight="1">
      <c r="B15" s="24"/>
      <c r="C15" s="118"/>
      <c r="D15" s="118" t="s">
        <v>110</v>
      </c>
      <c r="E15" s="105"/>
      <c r="F15" s="105"/>
      <c r="G15" s="105"/>
      <c r="H15" s="105"/>
      <c r="I15" s="4"/>
      <c r="J15" s="175"/>
      <c r="K15" s="176"/>
      <c r="L15" s="119"/>
      <c r="M15" s="100"/>
      <c r="N15" s="120"/>
    </row>
    <row r="16" spans="1:14" s="10" customFormat="1" ht="18" customHeight="1">
      <c r="B16" s="24"/>
      <c r="C16" s="118"/>
      <c r="D16" s="118" t="s">
        <v>111</v>
      </c>
      <c r="E16" s="118"/>
      <c r="F16" s="105"/>
      <c r="G16" s="105"/>
      <c r="H16" s="105"/>
      <c r="I16" s="4"/>
      <c r="J16" s="175"/>
      <c r="K16" s="176"/>
      <c r="L16" s="119"/>
      <c r="M16" s="100"/>
      <c r="N16" s="120"/>
    </row>
    <row r="17" spans="2:23" s="10" customFormat="1" ht="18" customHeight="1">
      <c r="B17" s="24"/>
      <c r="C17" s="118"/>
      <c r="D17" s="118" t="s">
        <v>112</v>
      </c>
      <c r="E17" s="118"/>
      <c r="F17" s="105"/>
      <c r="G17" s="105"/>
      <c r="H17" s="105"/>
      <c r="I17" s="4"/>
      <c r="J17" s="175"/>
      <c r="K17" s="176"/>
      <c r="L17" s="119"/>
      <c r="M17" s="100"/>
      <c r="N17" s="120"/>
    </row>
    <row r="18" spans="2:23" s="10" customFormat="1" ht="18" customHeight="1">
      <c r="B18" s="24"/>
      <c r="C18" s="118"/>
      <c r="D18" s="118" t="s">
        <v>113</v>
      </c>
      <c r="E18" s="118"/>
      <c r="F18" s="105"/>
      <c r="G18" s="121"/>
      <c r="H18" s="105"/>
      <c r="I18" s="4"/>
      <c r="J18" s="175"/>
      <c r="K18" s="176"/>
      <c r="L18" s="119"/>
      <c r="M18" s="100"/>
      <c r="N18" s="120"/>
    </row>
    <row r="19" spans="2:23" s="10" customFormat="1" ht="18" customHeight="1">
      <c r="B19" s="24"/>
      <c r="C19" s="118" t="s">
        <v>114</v>
      </c>
      <c r="D19" s="105"/>
      <c r="E19" s="105"/>
      <c r="F19" s="105"/>
      <c r="G19" s="105"/>
      <c r="H19" s="105"/>
      <c r="I19" s="4"/>
      <c r="J19" s="164">
        <v>-27291</v>
      </c>
      <c r="K19" s="172"/>
      <c r="L19" s="119"/>
      <c r="M19" s="99"/>
      <c r="N19" s="120"/>
    </row>
    <row r="20" spans="2:23" s="10" customFormat="1" ht="18" customHeight="1">
      <c r="B20" s="24"/>
      <c r="C20" s="118" t="s">
        <v>115</v>
      </c>
      <c r="D20" s="118"/>
      <c r="E20" s="105"/>
      <c r="F20" s="105"/>
      <c r="G20" s="105"/>
      <c r="H20" s="105"/>
      <c r="I20" s="4"/>
      <c r="J20" s="164">
        <v>-18508</v>
      </c>
      <c r="K20" s="172"/>
      <c r="L20" s="119"/>
      <c r="M20" s="99"/>
      <c r="N20" s="120"/>
    </row>
    <row r="21" spans="2:23" s="10" customFormat="1" ht="18" customHeight="1">
      <c r="B21" s="24"/>
      <c r="C21" s="118" t="s">
        <v>116</v>
      </c>
      <c r="D21" s="118"/>
      <c r="E21" s="105"/>
      <c r="F21" s="105"/>
      <c r="G21" s="105"/>
      <c r="H21" s="105"/>
      <c r="I21" s="4"/>
      <c r="J21" s="164">
        <f t="shared" si="1"/>
        <v>0</v>
      </c>
      <c r="K21" s="165"/>
      <c r="L21" s="99"/>
      <c r="M21" s="99"/>
      <c r="N21" s="103"/>
    </row>
    <row r="22" spans="2:23" s="10" customFormat="1" ht="18" customHeight="1">
      <c r="B22" s="24"/>
      <c r="C22" s="118" t="s">
        <v>117</v>
      </c>
      <c r="D22" s="118"/>
      <c r="E22" s="105"/>
      <c r="F22" s="105"/>
      <c r="G22" s="105"/>
      <c r="H22" s="105"/>
      <c r="I22" s="4"/>
      <c r="J22" s="164">
        <f t="shared" si="1"/>
        <v>0</v>
      </c>
      <c r="K22" s="165"/>
      <c r="L22" s="99"/>
      <c r="M22" s="99"/>
      <c r="N22" s="103"/>
    </row>
    <row r="23" spans="2:23" s="10" customFormat="1" ht="18" customHeight="1">
      <c r="B23" s="106"/>
      <c r="C23" s="107" t="s">
        <v>13</v>
      </c>
      <c r="D23" s="107"/>
      <c r="E23" s="107"/>
      <c r="F23" s="122"/>
      <c r="G23" s="122"/>
      <c r="H23" s="122"/>
      <c r="I23" s="108"/>
      <c r="J23" s="166">
        <v>4409</v>
      </c>
      <c r="K23" s="167"/>
      <c r="L23" s="123"/>
      <c r="M23" s="110"/>
      <c r="N23" s="85"/>
      <c r="O23" s="25"/>
      <c r="P23" s="25"/>
      <c r="Q23" s="25"/>
      <c r="R23" s="26"/>
      <c r="S23" s="26"/>
      <c r="T23" s="26"/>
      <c r="U23" s="26"/>
    </row>
    <row r="24" spans="2:23" s="10" customFormat="1" ht="18" customHeight="1" thickBot="1">
      <c r="B24" s="124"/>
      <c r="C24" s="125" t="s">
        <v>118</v>
      </c>
      <c r="D24" s="126"/>
      <c r="E24" s="127"/>
      <c r="F24" s="127"/>
      <c r="G24" s="128"/>
      <c r="H24" s="127"/>
      <c r="I24" s="129"/>
      <c r="J24" s="168">
        <f>SUM(J13:K23)</f>
        <v>-84049.050999991596</v>
      </c>
      <c r="K24" s="169"/>
      <c r="L24" s="130">
        <v>2141619</v>
      </c>
      <c r="M24" s="131">
        <v>-2225741</v>
      </c>
      <c r="N24" s="86">
        <v>74</v>
      </c>
      <c r="O24" s="25"/>
      <c r="P24" s="25"/>
      <c r="Q24" s="25"/>
      <c r="R24" s="26"/>
      <c r="S24" s="26"/>
      <c r="T24" s="26"/>
      <c r="U24" s="26"/>
    </row>
    <row r="25" spans="2:23" s="10" customFormat="1" ht="18" customHeight="1" thickBot="1">
      <c r="B25" s="132" t="s">
        <v>119</v>
      </c>
      <c r="C25" s="133"/>
      <c r="D25" s="133"/>
      <c r="E25" s="133"/>
      <c r="F25" s="134"/>
      <c r="G25" s="134"/>
      <c r="H25" s="134"/>
      <c r="I25" s="135"/>
      <c r="J25" s="170">
        <f>J24+J8</f>
        <v>135530361.949</v>
      </c>
      <c r="K25" s="171"/>
      <c r="L25" s="136">
        <f>'01貸借対照表'!Z24</f>
        <v>177774120.80899999</v>
      </c>
      <c r="M25" s="137">
        <f>'01貸借対照表'!Z25</f>
        <v>-42376415.284635983</v>
      </c>
      <c r="N25" s="87">
        <f>'01貸借対照表'!Z26</f>
        <v>132656.52163599999</v>
      </c>
      <c r="O25" s="25"/>
      <c r="P25" s="25"/>
      <c r="Q25" s="25"/>
      <c r="R25" s="26"/>
      <c r="S25" s="26"/>
      <c r="T25" s="26"/>
      <c r="U25" s="26"/>
    </row>
    <row r="26" spans="2:23" s="10" customFormat="1" ht="6.75" customHeight="1">
      <c r="B26" s="44"/>
      <c r="C26" s="45"/>
      <c r="D26" s="45"/>
      <c r="E26" s="45"/>
      <c r="F26" s="45"/>
      <c r="G26" s="45"/>
      <c r="H26" s="45"/>
      <c r="I26" s="45"/>
      <c r="N26" s="25"/>
      <c r="O26" s="25"/>
      <c r="P26" s="25"/>
      <c r="Q26" s="25"/>
      <c r="R26" s="26"/>
      <c r="S26" s="26"/>
      <c r="T26" s="26"/>
      <c r="U26" s="26"/>
    </row>
    <row r="27" spans="2:23" s="10" customFormat="1" ht="15.6" customHeight="1">
      <c r="B27" s="46"/>
      <c r="C27" s="46"/>
      <c r="D27" s="46"/>
      <c r="E27" s="46"/>
      <c r="F27" s="46"/>
      <c r="G27" s="46"/>
      <c r="H27" s="46"/>
      <c r="I27" s="46"/>
      <c r="N27" s="25"/>
      <c r="O27" s="25"/>
      <c r="P27" s="25"/>
      <c r="Q27" s="25"/>
      <c r="R27" s="26"/>
      <c r="S27" s="26"/>
      <c r="T27" s="26"/>
      <c r="U27" s="26"/>
    </row>
    <row r="28" spans="2:23" s="10" customFormat="1" ht="15.6" customHeight="1">
      <c r="B28" s="46"/>
      <c r="C28" s="46"/>
      <c r="D28" s="46"/>
      <c r="E28" s="46"/>
      <c r="F28" s="46"/>
      <c r="G28" s="46"/>
      <c r="H28" s="46"/>
      <c r="I28" s="46"/>
    </row>
    <row r="29" spans="2:23" s="10" customFormat="1" ht="15.6" customHeight="1"/>
    <row r="30" spans="2:23" s="10" customFormat="1" ht="15.6" customHeight="1"/>
    <row r="31" spans="2:23" s="10" customFormat="1" ht="15.6" customHeight="1"/>
    <row r="32" spans="2:23" s="10" customFormat="1" ht="15.6" customHeight="1">
      <c r="W32" s="15"/>
    </row>
    <row r="33" s="10" customFormat="1" ht="12.75"/>
    <row r="34" s="10" customFormat="1" ht="12.75"/>
    <row r="35" s="10" customFormat="1" ht="12.75"/>
    <row r="36" s="10" customFormat="1" ht="12.75"/>
    <row r="37" s="10" customFormat="1" ht="12.75"/>
    <row r="38" s="10" customFormat="1" ht="12.75"/>
    <row r="39" s="10" customFormat="1" ht="12.75"/>
    <row r="40" s="10" customFormat="1" ht="12.75"/>
    <row r="41" s="10" customFormat="1" ht="12.75"/>
    <row r="42" s="10" customFormat="1" ht="12.75"/>
    <row r="43" s="10" customFormat="1" ht="12.75"/>
    <row r="44" s="10" customFormat="1" ht="12.75"/>
    <row r="45" s="10" customFormat="1" ht="12.75"/>
    <row r="46" s="10" customFormat="1" ht="12.75"/>
    <row r="47" s="10" customFormat="1" ht="12.75"/>
    <row r="48" s="10" customFormat="1" ht="12.75"/>
    <row r="49" spans="2:9" s="10" customFormat="1" ht="12.75"/>
    <row r="50" spans="2:9" s="10" customFormat="1" ht="12.75"/>
    <row r="51" spans="2:9" s="10" customFormat="1" ht="12.75"/>
    <row r="52" spans="2:9" s="10" customFormat="1" ht="12.75"/>
    <row r="53" spans="2:9" s="10" customFormat="1" ht="12.75"/>
    <row r="54" spans="2:9" s="10" customFormat="1" ht="12.75"/>
    <row r="55" spans="2:9" s="10" customFormat="1" ht="12.75"/>
    <row r="56" spans="2:9" s="10" customFormat="1" ht="12.75"/>
    <row r="57" spans="2:9" s="10" customFormat="1" ht="12.75"/>
    <row r="58" spans="2:9" s="10" customFormat="1" ht="12.75"/>
    <row r="59" spans="2:9" s="10" customFormat="1" ht="12.75"/>
    <row r="60" spans="2:9" s="10" customFormat="1" ht="12.75"/>
    <row r="61" spans="2:9" s="10" customFormat="1" ht="12.75">
      <c r="B61" s="4"/>
      <c r="C61" s="4"/>
      <c r="D61" s="4"/>
      <c r="E61" s="4"/>
      <c r="F61" s="4"/>
      <c r="G61" s="4"/>
      <c r="H61" s="4"/>
      <c r="I61" s="4"/>
    </row>
    <row r="62" spans="2:9" s="10" customFormat="1" ht="12.75">
      <c r="B62" s="9"/>
      <c r="C62" s="9"/>
      <c r="D62" s="9"/>
      <c r="E62" s="9"/>
      <c r="F62" s="9"/>
      <c r="G62" s="9"/>
      <c r="H62" s="9"/>
      <c r="I62" s="9"/>
    </row>
    <row r="63" spans="2:9" s="10" customFormat="1" ht="12.75">
      <c r="B63" s="5"/>
      <c r="C63" s="5"/>
      <c r="D63" s="5"/>
      <c r="E63" s="5"/>
      <c r="F63" s="5"/>
      <c r="G63" s="5"/>
      <c r="H63" s="5"/>
      <c r="I63" s="5"/>
    </row>
    <row r="64" spans="2:9" s="10" customFormat="1" ht="12.75">
      <c r="B64" s="5"/>
      <c r="C64" s="5"/>
      <c r="D64" s="5"/>
      <c r="E64" s="5"/>
      <c r="F64" s="5"/>
      <c r="G64" s="5"/>
      <c r="H64" s="5"/>
      <c r="I64" s="5"/>
    </row>
    <row r="65" spans="2:14" s="10" customFormat="1" ht="12.75"/>
    <row r="66" spans="2:14" s="10" customFormat="1" ht="12.75"/>
    <row r="67" spans="2:14" s="9" customFormat="1" ht="12.7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2:14" ht="12.75">
      <c r="B68" s="10"/>
      <c r="C68" s="10"/>
      <c r="D68" s="10"/>
      <c r="E68" s="10"/>
      <c r="F68" s="10"/>
      <c r="G68" s="10"/>
      <c r="H68" s="10"/>
      <c r="I68" s="10"/>
      <c r="J68" s="9"/>
      <c r="K68" s="9"/>
      <c r="L68" s="9"/>
      <c r="M68" s="9"/>
      <c r="N68" s="9"/>
    </row>
    <row r="69" spans="2:14" ht="12.75">
      <c r="B69" s="10"/>
      <c r="C69" s="10"/>
      <c r="D69" s="10"/>
      <c r="E69" s="10"/>
      <c r="F69" s="10"/>
      <c r="G69" s="10"/>
      <c r="H69" s="10"/>
      <c r="I69" s="10"/>
    </row>
    <row r="70" spans="2:14" s="10" customFormat="1" ht="12.75">
      <c r="J70" s="5"/>
      <c r="K70" s="5"/>
      <c r="L70" s="5"/>
      <c r="M70" s="5"/>
      <c r="N70" s="5"/>
    </row>
    <row r="71" spans="2:14" s="10" customFormat="1" ht="12.75"/>
    <row r="72" spans="2:14" s="10" customFormat="1" ht="12.75"/>
    <row r="73" spans="2:14" s="10" customFormat="1" ht="12.75"/>
    <row r="74" spans="2:14" s="10" customFormat="1" ht="12.75"/>
    <row r="75" spans="2:14" s="10" customFormat="1" ht="12.75"/>
    <row r="76" spans="2:14" s="10" customFormat="1" ht="12.75"/>
    <row r="77" spans="2:14" s="10" customFormat="1" ht="12.75"/>
    <row r="78" spans="2:14" s="10" customFormat="1" ht="12.75"/>
    <row r="79" spans="2:14" s="10" customFormat="1" ht="12.75"/>
    <row r="80" spans="2:14" s="10" customFormat="1" ht="12.75"/>
    <row r="81" s="10" customFormat="1" ht="12.75"/>
    <row r="82" s="10" customFormat="1" ht="12.75"/>
    <row r="83" s="10" customFormat="1" ht="12.75"/>
    <row r="84" s="10" customFormat="1" ht="12.75"/>
    <row r="85" s="10" customFormat="1" ht="12.75"/>
    <row r="86" s="10" customFormat="1" ht="12.75"/>
    <row r="87" s="10" customFormat="1" ht="12.75"/>
    <row r="88" s="10" customFormat="1" ht="12.75"/>
    <row r="89" s="10" customFormat="1" ht="12.75"/>
    <row r="90" s="10" customFormat="1" ht="12.75"/>
    <row r="91" s="10" customFormat="1" ht="12.75"/>
    <row r="92" s="10" customFormat="1" ht="12.75"/>
    <row r="93" s="10" customFormat="1" ht="12.75"/>
    <row r="94" s="10" customFormat="1" ht="12.75"/>
    <row r="95" s="10" customFormat="1" ht="12.75"/>
    <row r="96" s="10" customFormat="1" ht="12.75"/>
    <row r="97" spans="2:14" s="10" customFormat="1" ht="12.75"/>
    <row r="98" spans="2:14" s="10" customFormat="1" ht="12.75"/>
    <row r="99" spans="2:14" s="10" customFormat="1" ht="12.75"/>
    <row r="100" spans="2:14" s="10" customFormat="1" ht="12.75"/>
    <row r="101" spans="2:14" s="4" customFormat="1" ht="12.7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2:14" s="9" customFormat="1" ht="12.75">
      <c r="B102" s="10"/>
      <c r="C102" s="10"/>
      <c r="D102" s="10"/>
      <c r="E102" s="10"/>
      <c r="F102" s="10"/>
      <c r="G102" s="10"/>
      <c r="H102" s="10"/>
      <c r="I102" s="10"/>
      <c r="J102" s="4"/>
      <c r="K102" s="4"/>
      <c r="L102" s="4"/>
      <c r="M102" s="4"/>
      <c r="N102" s="4"/>
    </row>
    <row r="103" spans="2:14" ht="12.75">
      <c r="B103" s="10"/>
      <c r="C103" s="10"/>
      <c r="D103" s="10"/>
      <c r="E103" s="10"/>
      <c r="F103" s="10"/>
      <c r="G103" s="10"/>
      <c r="H103" s="10"/>
      <c r="I103" s="10"/>
      <c r="J103" s="9"/>
      <c r="K103" s="9"/>
      <c r="L103" s="9"/>
      <c r="M103" s="9"/>
      <c r="N103" s="9"/>
    </row>
    <row r="104" spans="2:14" ht="12.75">
      <c r="B104" s="10"/>
      <c r="C104" s="10"/>
      <c r="D104" s="10"/>
      <c r="E104" s="10"/>
      <c r="F104" s="10"/>
      <c r="G104" s="10"/>
      <c r="H104" s="10"/>
      <c r="I104" s="10"/>
    </row>
    <row r="105" spans="2:14" s="10" customFormat="1" ht="12.75">
      <c r="J105" s="5"/>
      <c r="K105" s="5"/>
      <c r="L105" s="5"/>
      <c r="M105" s="5"/>
      <c r="N105" s="5"/>
    </row>
    <row r="106" spans="2:14" s="10" customFormat="1" ht="12.75"/>
    <row r="107" spans="2:14" s="10" customFormat="1" ht="12.75"/>
    <row r="108" spans="2:14" s="10" customFormat="1" ht="12.75"/>
    <row r="109" spans="2:14" s="10" customFormat="1" ht="12.75"/>
    <row r="110" spans="2:14" s="10" customFormat="1" ht="12.75"/>
    <row r="111" spans="2:14" s="10" customFormat="1" ht="12.75"/>
    <row r="112" spans="2:14" s="10" customFormat="1" ht="12.75"/>
    <row r="113" spans="2:9" s="10" customFormat="1" ht="12.75"/>
    <row r="114" spans="2:9" s="10" customFormat="1" ht="12.75"/>
    <row r="115" spans="2:9" s="10" customFormat="1" ht="12.75">
      <c r="B115" s="4"/>
      <c r="C115" s="4"/>
      <c r="D115" s="4"/>
      <c r="E115" s="4"/>
      <c r="F115" s="4"/>
      <c r="G115" s="4"/>
      <c r="H115" s="4"/>
      <c r="I115" s="4"/>
    </row>
    <row r="116" spans="2:9" s="10" customFormat="1" ht="12.75">
      <c r="B116" s="9"/>
      <c r="C116" s="9"/>
      <c r="D116" s="9"/>
      <c r="E116" s="9"/>
      <c r="F116" s="9"/>
      <c r="G116" s="9"/>
      <c r="H116" s="9"/>
      <c r="I116" s="9"/>
    </row>
    <row r="117" spans="2:9" s="10" customFormat="1" ht="12.75">
      <c r="B117" s="5"/>
      <c r="C117" s="5"/>
      <c r="D117" s="5"/>
      <c r="E117" s="5"/>
      <c r="F117" s="5"/>
      <c r="G117" s="5"/>
      <c r="H117" s="5"/>
      <c r="I117" s="5"/>
    </row>
    <row r="118" spans="2:9" s="10" customFormat="1" ht="12.75">
      <c r="B118" s="5"/>
      <c r="C118" s="5"/>
      <c r="D118" s="5"/>
      <c r="E118" s="5"/>
      <c r="F118" s="5"/>
      <c r="G118" s="5"/>
      <c r="H118" s="5"/>
      <c r="I118" s="5"/>
    </row>
    <row r="119" spans="2:9" s="10" customFormat="1" ht="12.75"/>
    <row r="120" spans="2:9" s="10" customFormat="1" ht="12.75"/>
    <row r="121" spans="2:9" s="10" customFormat="1" ht="12.75"/>
    <row r="122" spans="2:9" s="10" customFormat="1" ht="12.75"/>
    <row r="123" spans="2:9" s="10" customFormat="1" ht="12.75"/>
    <row r="124" spans="2:9" s="10" customFormat="1" ht="12.75"/>
    <row r="125" spans="2:9" s="10" customFormat="1" ht="12.75"/>
    <row r="126" spans="2:9" s="10" customFormat="1" ht="12.75"/>
    <row r="127" spans="2:9" s="10" customFormat="1" ht="12.75"/>
    <row r="128" spans="2:9" s="10" customFormat="1" ht="12.75"/>
    <row r="129" spans="2:14" s="10" customFormat="1" ht="12.75"/>
    <row r="130" spans="2:14" s="10" customFormat="1" ht="12.75"/>
    <row r="131" spans="2:14" s="10" customFormat="1" ht="12.75"/>
    <row r="132" spans="2:14" s="10" customFormat="1" ht="12.75"/>
    <row r="133" spans="2:14" s="10" customFormat="1" ht="12.75"/>
    <row r="134" spans="2:14" s="10" customFormat="1" ht="12.75"/>
    <row r="135" spans="2:14" s="10" customFormat="1" ht="12.75"/>
    <row r="136" spans="2:14" s="10" customFormat="1" ht="12.75"/>
    <row r="137" spans="2:14" s="10" customFormat="1" ht="12.75"/>
    <row r="138" spans="2:14" s="10" customFormat="1" ht="12.75"/>
    <row r="139" spans="2:14" s="10" customFormat="1" ht="12.75"/>
    <row r="140" spans="2:14" s="10" customFormat="1" ht="12.75"/>
    <row r="141" spans="2:14" s="10" customFormat="1" ht="12.75"/>
    <row r="142" spans="2:14" s="10" customFormat="1" ht="12.75"/>
    <row r="143" spans="2:14" s="4" customFormat="1" ht="12.7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2:14" s="9" customFormat="1" ht="12.75">
      <c r="B144" s="10"/>
      <c r="C144" s="10"/>
      <c r="D144" s="10"/>
      <c r="E144" s="10"/>
      <c r="F144" s="10"/>
      <c r="G144" s="10"/>
      <c r="H144" s="10"/>
      <c r="I144" s="10"/>
      <c r="J144" s="4"/>
      <c r="K144" s="4"/>
      <c r="L144" s="4"/>
      <c r="M144" s="4"/>
      <c r="N144" s="4"/>
    </row>
    <row r="145" spans="2:14" ht="12.75">
      <c r="B145" s="10"/>
      <c r="C145" s="10"/>
      <c r="D145" s="10"/>
      <c r="E145" s="10"/>
      <c r="F145" s="10"/>
      <c r="G145" s="10"/>
      <c r="H145" s="10"/>
      <c r="I145" s="10"/>
      <c r="J145" s="9"/>
      <c r="K145" s="9"/>
      <c r="L145" s="9"/>
      <c r="M145" s="9"/>
      <c r="N145" s="9"/>
    </row>
    <row r="146" spans="2:14" ht="12.75">
      <c r="B146" s="10"/>
      <c r="C146" s="10"/>
      <c r="D146" s="10"/>
      <c r="E146" s="10"/>
      <c r="F146" s="10"/>
      <c r="G146" s="10"/>
      <c r="H146" s="10"/>
      <c r="I146" s="10"/>
    </row>
    <row r="147" spans="2:14" s="10" customFormat="1" ht="12.75">
      <c r="J147" s="5"/>
      <c r="K147" s="5"/>
      <c r="L147" s="5"/>
      <c r="M147" s="5"/>
      <c r="N147" s="5"/>
    </row>
    <row r="148" spans="2:14" s="10" customFormat="1" ht="12.75"/>
    <row r="149" spans="2:14" s="10" customFormat="1" ht="12.75"/>
    <row r="150" spans="2:14" s="10" customFormat="1" ht="12.75"/>
    <row r="151" spans="2:14" s="10" customFormat="1" ht="12.75"/>
    <row r="152" spans="2:14" s="10" customFormat="1" ht="12.75"/>
    <row r="153" spans="2:14" s="10" customFormat="1" ht="12.75"/>
    <row r="154" spans="2:14" s="10" customFormat="1" ht="12.75"/>
    <row r="155" spans="2:14" s="10" customFormat="1" ht="12.75"/>
    <row r="156" spans="2:14" s="10" customFormat="1" ht="12.75"/>
    <row r="157" spans="2:14" s="10" customFormat="1" ht="12.75"/>
    <row r="158" spans="2:14" s="10" customFormat="1" ht="12.75"/>
    <row r="159" spans="2:14" s="10" customFormat="1" ht="12.75"/>
    <row r="160" spans="2:14" s="10" customFormat="1" ht="12.75"/>
    <row r="161" spans="2:9" s="10" customFormat="1" ht="12.75"/>
    <row r="162" spans="2:9" s="10" customFormat="1" ht="12.75"/>
    <row r="163" spans="2:9" s="10" customFormat="1" ht="12.75"/>
    <row r="164" spans="2:9" s="10" customFormat="1" ht="12.75"/>
    <row r="165" spans="2:9" s="10" customFormat="1" ht="12.75"/>
    <row r="166" spans="2:9" s="10" customFormat="1" ht="12.75"/>
    <row r="167" spans="2:9" s="10" customFormat="1" ht="12.75"/>
    <row r="168" spans="2:9" s="10" customFormat="1" ht="12.75"/>
    <row r="169" spans="2:9" s="10" customFormat="1" ht="12.75"/>
    <row r="170" spans="2:9" s="10" customFormat="1" ht="12.75"/>
    <row r="171" spans="2:9" s="10" customFormat="1" ht="12.75"/>
    <row r="172" spans="2:9" s="10" customFormat="1" ht="12.75"/>
    <row r="173" spans="2:9" s="10" customFormat="1" ht="12.75"/>
    <row r="174" spans="2:9" s="10" customFormat="1" ht="12.75">
      <c r="C174" s="26"/>
      <c r="D174" s="26"/>
      <c r="E174" s="26"/>
      <c r="F174" s="26"/>
      <c r="G174" s="26"/>
      <c r="H174" s="26"/>
    </row>
    <row r="175" spans="2:9" s="10" customFormat="1" ht="13.5">
      <c r="B175" s="8"/>
      <c r="C175" s="8"/>
      <c r="D175" s="8"/>
      <c r="E175" s="8"/>
      <c r="F175" s="8"/>
      <c r="G175" s="8"/>
      <c r="H175" s="8"/>
      <c r="I175" s="8"/>
    </row>
    <row r="176" spans="2:9" s="10" customFormat="1" ht="12.75">
      <c r="B176" s="5"/>
      <c r="C176" s="5"/>
      <c r="D176" s="5"/>
      <c r="E176" s="5"/>
      <c r="F176" s="5"/>
      <c r="G176" s="5"/>
      <c r="H176" s="5"/>
      <c r="I176" s="5"/>
    </row>
    <row r="177" spans="2:9" s="10" customFormat="1" ht="13.5">
      <c r="B177" s="40"/>
      <c r="C177" s="40"/>
      <c r="D177" s="40"/>
      <c r="E177" s="40"/>
      <c r="F177" s="40"/>
      <c r="G177" s="40"/>
      <c r="H177" s="40"/>
      <c r="I177" s="40"/>
    </row>
    <row r="178" spans="2:9" s="10" customFormat="1" ht="13.5">
      <c r="B178" s="40"/>
      <c r="C178" s="40"/>
      <c r="D178" s="40"/>
      <c r="E178" s="40"/>
      <c r="F178" s="40"/>
      <c r="G178" s="40"/>
      <c r="H178" s="40"/>
      <c r="I178" s="40"/>
    </row>
    <row r="179" spans="2:9" s="10" customFormat="1" ht="13.5">
      <c r="B179" s="40"/>
      <c r="C179" s="40"/>
      <c r="D179" s="40"/>
      <c r="E179" s="40"/>
      <c r="F179" s="40"/>
      <c r="G179" s="40"/>
      <c r="H179" s="40"/>
      <c r="I179" s="40"/>
    </row>
    <row r="180" spans="2:9" s="10" customFormat="1" ht="13.5">
      <c r="B180" s="40"/>
      <c r="C180" s="40"/>
      <c r="D180" s="40"/>
      <c r="E180" s="40"/>
      <c r="F180" s="40"/>
      <c r="G180" s="40"/>
      <c r="H180" s="40"/>
      <c r="I180" s="40"/>
    </row>
    <row r="181" spans="2:9" s="10" customFormat="1" ht="13.5">
      <c r="B181" s="40"/>
      <c r="C181" s="40"/>
      <c r="D181" s="40"/>
      <c r="E181" s="40"/>
      <c r="F181" s="40"/>
      <c r="G181" s="40"/>
      <c r="H181" s="40"/>
      <c r="I181" s="40"/>
    </row>
    <row r="182" spans="2:9" s="10" customFormat="1" ht="13.5">
      <c r="B182" s="40"/>
      <c r="C182" s="40"/>
      <c r="D182" s="40"/>
      <c r="E182" s="40"/>
      <c r="F182" s="40"/>
      <c r="G182" s="40"/>
      <c r="H182" s="40"/>
      <c r="I182" s="40"/>
    </row>
    <row r="183" spans="2:9" s="10" customFormat="1" ht="13.5">
      <c r="B183" s="40"/>
      <c r="C183" s="40"/>
      <c r="D183" s="40"/>
      <c r="E183" s="40"/>
      <c r="F183" s="40"/>
      <c r="G183" s="40"/>
      <c r="H183" s="40"/>
      <c r="I183" s="40"/>
    </row>
    <row r="184" spans="2:9" s="10" customFormat="1" ht="13.5">
      <c r="B184" s="40"/>
      <c r="C184" s="40"/>
      <c r="D184" s="40"/>
      <c r="E184" s="40"/>
      <c r="F184" s="40"/>
      <c r="G184" s="40"/>
      <c r="H184" s="40"/>
      <c r="I184" s="40"/>
    </row>
    <row r="185" spans="2:9" s="10" customFormat="1" ht="13.5">
      <c r="B185" s="40"/>
      <c r="C185" s="40"/>
      <c r="D185" s="40"/>
      <c r="E185" s="40"/>
      <c r="F185" s="40"/>
      <c r="G185" s="40"/>
      <c r="H185" s="40"/>
      <c r="I185" s="40"/>
    </row>
    <row r="186" spans="2:9" s="10" customFormat="1" ht="13.5">
      <c r="B186" s="40"/>
      <c r="C186" s="40"/>
      <c r="D186" s="40"/>
      <c r="E186" s="40"/>
      <c r="F186" s="40"/>
      <c r="G186" s="40"/>
      <c r="H186" s="40"/>
      <c r="I186" s="40"/>
    </row>
    <row r="187" spans="2:9" s="10" customFormat="1" ht="12.75">
      <c r="B187" s="7"/>
      <c r="C187" s="7"/>
      <c r="D187" s="7"/>
      <c r="E187" s="7"/>
      <c r="F187" s="7"/>
      <c r="G187" s="7"/>
      <c r="H187" s="7"/>
      <c r="I187" s="7"/>
    </row>
    <row r="188" spans="2:9" s="10" customFormat="1" ht="12.75"/>
    <row r="189" spans="2:9" s="10" customFormat="1" ht="12.75"/>
    <row r="190" spans="2:9" s="10" customFormat="1" ht="12.75"/>
    <row r="191" spans="2:9" s="10" customFormat="1" ht="12.75"/>
    <row r="192" spans="2:9" s="10" customFormat="1" ht="12.75"/>
    <row r="193" spans="2:14" s="10" customFormat="1" ht="12.75"/>
    <row r="194" spans="2:14" s="10" customFormat="1" ht="12.75"/>
    <row r="195" spans="2:14" s="10" customFormat="1" ht="12.75"/>
    <row r="196" spans="2:14" s="10" customFormat="1" ht="12.75"/>
    <row r="197" spans="2:14" s="4" customFormat="1" ht="12.7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2:14" s="9" customFormat="1" ht="12.75">
      <c r="B198" s="10"/>
      <c r="C198" s="10"/>
      <c r="D198" s="10"/>
      <c r="E198" s="10"/>
      <c r="F198" s="10"/>
      <c r="G198" s="10"/>
      <c r="H198" s="10"/>
      <c r="I198" s="10"/>
      <c r="J198" s="4"/>
      <c r="K198" s="4"/>
      <c r="L198" s="4"/>
      <c r="M198" s="4"/>
      <c r="N198" s="4"/>
    </row>
    <row r="199" spans="2:14" ht="12.75">
      <c r="B199" s="10"/>
      <c r="C199" s="10"/>
      <c r="D199" s="10"/>
      <c r="E199" s="10"/>
      <c r="F199" s="10"/>
      <c r="G199" s="10"/>
      <c r="H199" s="10"/>
      <c r="I199" s="10"/>
      <c r="J199" s="9"/>
      <c r="K199" s="9"/>
      <c r="L199" s="9"/>
      <c r="M199" s="9"/>
      <c r="N199" s="9"/>
    </row>
    <row r="200" spans="2:14" ht="12.75">
      <c r="B200" s="10"/>
      <c r="C200" s="10"/>
      <c r="D200" s="10"/>
      <c r="E200" s="10"/>
      <c r="F200" s="10"/>
      <c r="G200" s="10"/>
      <c r="H200" s="10"/>
      <c r="I200" s="10"/>
    </row>
    <row r="201" spans="2:14" s="10" customFormat="1" ht="12.75">
      <c r="J201" s="5"/>
      <c r="K201" s="5"/>
      <c r="L201" s="5"/>
      <c r="M201" s="5"/>
      <c r="N201" s="5"/>
    </row>
    <row r="202" spans="2:14" s="10" customFormat="1" ht="12.75"/>
    <row r="203" spans="2:14" s="10" customFormat="1" ht="12.75"/>
    <row r="204" spans="2:14" s="10" customFormat="1" ht="12.75"/>
    <row r="205" spans="2:14" s="10" customFormat="1" ht="12.75"/>
    <row r="206" spans="2:14" s="10" customFormat="1" ht="12.75"/>
    <row r="207" spans="2:14" s="10" customFormat="1" ht="12.75"/>
    <row r="208" spans="2:14" s="10" customFormat="1" ht="12.75"/>
    <row r="209" spans="1:9" s="10" customFormat="1" ht="12.75"/>
    <row r="210" spans="1:9" s="10" customFormat="1" ht="12.75"/>
    <row r="211" spans="1:9" s="10" customFormat="1" ht="12.75"/>
    <row r="212" spans="1:9" s="10" customFormat="1" ht="12.75"/>
    <row r="213" spans="1:9" s="10" customFormat="1" ht="12.75"/>
    <row r="214" spans="1:9" s="10" customFormat="1" ht="12.75">
      <c r="A214" s="5"/>
    </row>
    <row r="215" spans="1:9" s="10" customFormat="1" ht="12.75">
      <c r="A215" s="5"/>
      <c r="G215" s="5"/>
      <c r="H215" s="5"/>
    </row>
    <row r="216" spans="1:9" s="10" customFormat="1" ht="12.75">
      <c r="A216" s="5"/>
      <c r="B216" s="5"/>
      <c r="C216" s="5"/>
      <c r="D216" s="5"/>
      <c r="E216" s="5"/>
      <c r="F216" s="5"/>
      <c r="G216" s="5"/>
      <c r="H216" s="5"/>
      <c r="I216" s="5"/>
    </row>
    <row r="217" spans="1:9" s="10" customFormat="1" ht="12.75">
      <c r="A217" s="5"/>
      <c r="B217" s="5"/>
      <c r="C217" s="5"/>
      <c r="D217" s="5"/>
      <c r="E217" s="5"/>
      <c r="F217" s="5"/>
      <c r="G217" s="5"/>
      <c r="H217" s="5"/>
      <c r="I217" s="5"/>
    </row>
    <row r="218" spans="1:9" s="10" customFormat="1" ht="12.75">
      <c r="A218" s="5"/>
      <c r="B218" s="5"/>
      <c r="C218" s="5"/>
      <c r="D218" s="5"/>
      <c r="E218" s="5"/>
      <c r="F218" s="5"/>
      <c r="G218" s="5"/>
      <c r="H218" s="5"/>
      <c r="I218" s="5"/>
    </row>
    <row r="219" spans="1:9" s="10" customFormat="1" ht="12.75">
      <c r="A219" s="5"/>
      <c r="B219" s="5"/>
      <c r="C219" s="5"/>
      <c r="D219" s="5"/>
      <c r="E219" s="5"/>
      <c r="F219" s="5"/>
      <c r="G219" s="5"/>
      <c r="H219" s="5"/>
      <c r="I219" s="5"/>
    </row>
    <row r="220" spans="1:9" s="10" customFormat="1" ht="12.75">
      <c r="A220" s="5"/>
      <c r="B220" s="5"/>
      <c r="C220" s="5"/>
      <c r="D220" s="5"/>
      <c r="E220" s="5"/>
      <c r="F220" s="5"/>
      <c r="G220" s="5"/>
      <c r="H220" s="5"/>
      <c r="I220" s="5"/>
    </row>
    <row r="221" spans="1:9" s="10" customFormat="1" ht="12.75">
      <c r="A221" s="5"/>
      <c r="B221" s="5"/>
      <c r="C221" s="5"/>
      <c r="D221" s="5"/>
      <c r="E221" s="5"/>
      <c r="F221" s="5"/>
      <c r="G221" s="5"/>
      <c r="H221" s="5"/>
      <c r="I221" s="5"/>
    </row>
    <row r="222" spans="1:9" s="10" customFormat="1" ht="12.75">
      <c r="A222" s="5"/>
      <c r="B222" s="5"/>
      <c r="C222" s="5"/>
      <c r="D222" s="5"/>
      <c r="E222" s="5"/>
      <c r="F222" s="5"/>
      <c r="G222" s="5"/>
      <c r="H222" s="5"/>
      <c r="I222" s="5"/>
    </row>
    <row r="223" spans="1:9" s="10" customFormat="1" ht="12.75">
      <c r="A223" s="5"/>
      <c r="B223" s="5"/>
      <c r="C223" s="5"/>
      <c r="D223" s="5"/>
      <c r="E223" s="5"/>
      <c r="F223" s="5"/>
      <c r="G223" s="5"/>
      <c r="H223" s="5"/>
      <c r="I223" s="5"/>
    </row>
    <row r="224" spans="1:9" s="10" customFormat="1" ht="12.75">
      <c r="A224" s="5"/>
      <c r="B224" s="5"/>
      <c r="C224" s="5"/>
      <c r="D224" s="5"/>
      <c r="E224" s="5"/>
      <c r="F224" s="5"/>
      <c r="G224" s="5"/>
      <c r="H224" s="5"/>
      <c r="I224" s="5"/>
    </row>
    <row r="225" spans="1:9" s="10" customFormat="1" ht="12.75">
      <c r="A225" s="5"/>
      <c r="B225" s="5"/>
      <c r="C225" s="5"/>
      <c r="D225" s="5"/>
      <c r="E225" s="5"/>
      <c r="F225" s="5"/>
      <c r="G225" s="5"/>
      <c r="H225" s="5"/>
      <c r="I225" s="5"/>
    </row>
    <row r="226" spans="1:9" s="10" customFormat="1" ht="12.75">
      <c r="A226" s="5"/>
      <c r="B226" s="5"/>
      <c r="C226" s="5"/>
      <c r="D226" s="5"/>
      <c r="E226" s="5"/>
      <c r="F226" s="5"/>
      <c r="G226" s="5"/>
      <c r="H226" s="5"/>
      <c r="I226" s="5"/>
    </row>
    <row r="227" spans="1:9" s="10" customFormat="1" ht="12.75">
      <c r="A227" s="5"/>
      <c r="B227" s="5"/>
      <c r="C227" s="5"/>
      <c r="D227" s="5"/>
      <c r="E227" s="5"/>
      <c r="F227" s="5"/>
      <c r="G227" s="5"/>
      <c r="H227" s="5"/>
      <c r="I227" s="5"/>
    </row>
    <row r="228" spans="1:9" s="10" customFormat="1" ht="12.75">
      <c r="A228" s="5"/>
      <c r="B228" s="5"/>
      <c r="C228" s="5"/>
      <c r="D228" s="5"/>
      <c r="E228" s="5"/>
      <c r="F228" s="5"/>
      <c r="G228" s="5"/>
      <c r="H228" s="5"/>
      <c r="I228" s="5"/>
    </row>
    <row r="229" spans="1:9" s="10" customFormat="1" ht="12.75">
      <c r="A229" s="5"/>
      <c r="B229" s="5"/>
      <c r="C229" s="5"/>
      <c r="D229" s="5"/>
      <c r="E229" s="5"/>
      <c r="F229" s="5"/>
      <c r="G229" s="5"/>
      <c r="H229" s="5"/>
      <c r="I229" s="5"/>
    </row>
    <row r="230" spans="1:9" s="10" customFormat="1" ht="12.75">
      <c r="A230" s="5"/>
      <c r="B230" s="5"/>
      <c r="C230" s="5"/>
      <c r="D230" s="5"/>
      <c r="E230" s="5"/>
      <c r="F230" s="5"/>
      <c r="G230" s="5"/>
      <c r="H230" s="5"/>
      <c r="I230" s="5"/>
    </row>
    <row r="231" spans="1:9" s="10" customFormat="1" ht="12.75">
      <c r="A231" s="5"/>
      <c r="B231" s="5"/>
      <c r="C231" s="5"/>
      <c r="D231" s="5"/>
      <c r="E231" s="5"/>
      <c r="F231" s="5"/>
      <c r="G231" s="5"/>
      <c r="H231" s="5"/>
      <c r="I231" s="5"/>
    </row>
    <row r="232" spans="1:9" s="10" customFormat="1" ht="12.75">
      <c r="A232" s="5"/>
      <c r="B232" s="5"/>
      <c r="C232" s="5"/>
      <c r="D232" s="5"/>
      <c r="E232" s="5"/>
      <c r="F232" s="5"/>
      <c r="G232" s="5"/>
      <c r="H232" s="5"/>
      <c r="I232" s="5"/>
    </row>
    <row r="233" spans="1:9" s="10" customFormat="1" ht="12.75">
      <c r="A233" s="5"/>
      <c r="B233" s="5"/>
      <c r="C233" s="5"/>
      <c r="D233" s="5"/>
      <c r="E233" s="5"/>
      <c r="F233" s="5"/>
      <c r="G233" s="5"/>
      <c r="H233" s="5"/>
      <c r="I233" s="5"/>
    </row>
    <row r="234" spans="1:9" s="10" customFormat="1" ht="12.75">
      <c r="A234" s="5"/>
      <c r="B234" s="5"/>
      <c r="C234" s="5"/>
      <c r="D234" s="5"/>
      <c r="E234" s="5"/>
      <c r="F234" s="5"/>
      <c r="G234" s="5"/>
      <c r="H234" s="5"/>
      <c r="I234" s="5"/>
    </row>
    <row r="235" spans="1:9" s="10" customFormat="1" ht="12.75">
      <c r="A235" s="5"/>
      <c r="B235" s="5"/>
      <c r="C235" s="5"/>
      <c r="D235" s="5"/>
      <c r="E235" s="5"/>
      <c r="F235" s="5"/>
      <c r="G235" s="5"/>
      <c r="H235" s="5"/>
      <c r="I235" s="5"/>
    </row>
    <row r="236" spans="1:9" s="10" customFormat="1" ht="12.75">
      <c r="A236" s="5"/>
      <c r="B236" s="5"/>
      <c r="C236" s="5"/>
      <c r="D236" s="5"/>
      <c r="E236" s="5"/>
      <c r="F236" s="5"/>
      <c r="G236" s="5"/>
      <c r="H236" s="5"/>
      <c r="I236" s="5"/>
    </row>
    <row r="237" spans="1:9" s="10" customFormat="1" ht="12.75">
      <c r="A237" s="5"/>
      <c r="B237" s="5"/>
      <c r="C237" s="5"/>
      <c r="D237" s="5"/>
      <c r="E237" s="5"/>
      <c r="F237" s="5"/>
      <c r="G237" s="5"/>
      <c r="H237" s="5"/>
      <c r="I237" s="5"/>
    </row>
    <row r="238" spans="1:9" s="10" customFormat="1" ht="12.75">
      <c r="A238" s="5"/>
      <c r="B238" s="5"/>
      <c r="C238" s="5"/>
      <c r="D238" s="5"/>
      <c r="E238" s="5"/>
      <c r="F238" s="5"/>
      <c r="G238" s="5"/>
      <c r="H238" s="5"/>
      <c r="I238" s="5"/>
    </row>
    <row r="239" spans="1:9" s="10" customFormat="1" ht="12.75">
      <c r="A239" s="5"/>
      <c r="B239" s="5"/>
      <c r="C239" s="5"/>
      <c r="D239" s="5"/>
      <c r="E239" s="5"/>
      <c r="F239" s="5"/>
      <c r="G239" s="5"/>
      <c r="H239" s="5"/>
      <c r="I239" s="5"/>
    </row>
    <row r="240" spans="1:9" s="10" customFormat="1" ht="12.75">
      <c r="A240" s="5"/>
      <c r="B240" s="5"/>
      <c r="C240" s="5"/>
      <c r="D240" s="5"/>
      <c r="E240" s="5"/>
      <c r="F240" s="5"/>
      <c r="G240" s="5"/>
      <c r="H240" s="5"/>
      <c r="I240" s="5"/>
    </row>
    <row r="241" spans="1:9" s="10" customFormat="1" ht="12.75">
      <c r="A241" s="5"/>
      <c r="B241" s="5"/>
      <c r="C241" s="5"/>
      <c r="D241" s="5"/>
      <c r="E241" s="5"/>
      <c r="F241" s="5"/>
      <c r="G241" s="5"/>
      <c r="H241" s="5"/>
      <c r="I241" s="5"/>
    </row>
    <row r="242" spans="1:9" s="10" customFormat="1" ht="12.75">
      <c r="A242" s="5"/>
      <c r="B242" s="5"/>
      <c r="C242" s="5"/>
      <c r="D242" s="5"/>
      <c r="E242" s="5"/>
      <c r="F242" s="5"/>
      <c r="G242" s="5"/>
      <c r="H242" s="5"/>
      <c r="I242" s="5"/>
    </row>
    <row r="243" spans="1:9" s="10" customFormat="1" ht="12.75">
      <c r="A243" s="5"/>
      <c r="B243" s="5"/>
      <c r="C243" s="5"/>
      <c r="D243" s="5"/>
      <c r="E243" s="5"/>
      <c r="F243" s="5"/>
      <c r="G243" s="5"/>
      <c r="H243" s="5"/>
      <c r="I243" s="5"/>
    </row>
    <row r="244" spans="1:9" s="10" customFormat="1" ht="12.75">
      <c r="A244" s="5"/>
      <c r="B244" s="5"/>
      <c r="C244" s="5"/>
      <c r="D244" s="5"/>
      <c r="E244" s="5"/>
      <c r="F244" s="5"/>
      <c r="G244" s="5"/>
      <c r="H244" s="5"/>
      <c r="I244" s="5"/>
    </row>
    <row r="245" spans="1:9" s="10" customFormat="1" ht="12.75">
      <c r="A245" s="5"/>
      <c r="B245" s="5"/>
      <c r="C245" s="5"/>
      <c r="D245" s="5"/>
      <c r="E245" s="5"/>
      <c r="F245" s="5"/>
      <c r="G245" s="5"/>
      <c r="H245" s="5"/>
      <c r="I245" s="5"/>
    </row>
    <row r="246" spans="1:9" s="10" customFormat="1" ht="12.75">
      <c r="A246" s="5"/>
      <c r="B246" s="5"/>
      <c r="C246" s="5"/>
      <c r="D246" s="5"/>
      <c r="E246" s="5"/>
      <c r="F246" s="5"/>
      <c r="G246" s="5"/>
      <c r="H246" s="5"/>
      <c r="I246" s="5"/>
    </row>
    <row r="247" spans="1:9" s="10" customFormat="1" ht="12.75">
      <c r="A247" s="5"/>
      <c r="B247" s="5"/>
      <c r="C247" s="5"/>
      <c r="D247" s="5"/>
      <c r="E247" s="5"/>
      <c r="F247" s="5"/>
      <c r="G247" s="5"/>
      <c r="H247" s="5"/>
      <c r="I247" s="5"/>
    </row>
    <row r="248" spans="1:9" s="10" customFormat="1" ht="12.75">
      <c r="A248" s="5"/>
      <c r="B248" s="5"/>
      <c r="C248" s="5"/>
      <c r="D248" s="5"/>
      <c r="E248" s="5"/>
      <c r="F248" s="5"/>
      <c r="G248" s="5"/>
      <c r="H248" s="5"/>
      <c r="I248" s="5"/>
    </row>
    <row r="249" spans="1:9" s="10" customFormat="1" ht="12.75">
      <c r="A249" s="5"/>
      <c r="B249" s="5"/>
      <c r="C249" s="5"/>
      <c r="D249" s="5"/>
      <c r="E249" s="5"/>
      <c r="F249" s="5"/>
      <c r="G249" s="5"/>
      <c r="H249" s="5"/>
      <c r="I249" s="5"/>
    </row>
    <row r="250" spans="1:9" s="10" customFormat="1" ht="12.75">
      <c r="A250" s="5"/>
      <c r="B250" s="5"/>
      <c r="C250" s="5"/>
      <c r="D250" s="5"/>
      <c r="E250" s="5"/>
      <c r="F250" s="5"/>
      <c r="G250" s="5"/>
      <c r="H250" s="5"/>
      <c r="I250" s="5"/>
    </row>
    <row r="251" spans="1:9" s="10" customFormat="1" ht="12.75">
      <c r="A251" s="5"/>
      <c r="B251" s="5"/>
      <c r="C251" s="5"/>
      <c r="D251" s="5"/>
      <c r="E251" s="5"/>
      <c r="F251" s="5"/>
      <c r="G251" s="5"/>
      <c r="H251" s="5"/>
      <c r="I251" s="5"/>
    </row>
    <row r="252" spans="1:9" s="10" customFormat="1" ht="12.75">
      <c r="A252" s="5"/>
      <c r="B252" s="5"/>
      <c r="C252" s="5"/>
      <c r="D252" s="5"/>
      <c r="E252" s="5"/>
      <c r="F252" s="5"/>
      <c r="G252" s="5"/>
      <c r="H252" s="5"/>
      <c r="I252" s="5"/>
    </row>
    <row r="253" spans="1:9" s="10" customFormat="1" ht="12.75">
      <c r="A253" s="5"/>
      <c r="B253" s="5"/>
      <c r="C253" s="5"/>
      <c r="D253" s="5"/>
      <c r="E253" s="5"/>
      <c r="F253" s="5"/>
      <c r="G253" s="5"/>
      <c r="H253" s="5"/>
      <c r="I253" s="5"/>
    </row>
    <row r="254" spans="1:9" s="10" customFormat="1" ht="12.75">
      <c r="A254" s="5"/>
      <c r="B254" s="5"/>
      <c r="C254" s="5"/>
      <c r="D254" s="5"/>
      <c r="E254" s="5"/>
      <c r="F254" s="5"/>
      <c r="G254" s="5"/>
      <c r="H254" s="5"/>
      <c r="I254" s="5"/>
    </row>
    <row r="255" spans="1:9" s="10" customFormat="1" ht="12.75">
      <c r="A255" s="5"/>
      <c r="B255" s="5"/>
      <c r="C255" s="5"/>
      <c r="D255" s="5"/>
      <c r="E255" s="5"/>
      <c r="F255" s="5"/>
      <c r="G255" s="5"/>
      <c r="H255" s="5"/>
      <c r="I255" s="5"/>
    </row>
    <row r="256" spans="1:9" s="10" customFormat="1" ht="12.75">
      <c r="A256" s="5"/>
      <c r="B256" s="5"/>
      <c r="C256" s="5"/>
      <c r="D256" s="5"/>
      <c r="E256" s="5"/>
      <c r="F256" s="5"/>
      <c r="G256" s="5"/>
      <c r="H256" s="5"/>
      <c r="I256" s="5"/>
    </row>
    <row r="257" spans="1:14" s="8" customFormat="1" ht="13.5">
      <c r="A257" s="5"/>
      <c r="B257" s="5"/>
      <c r="C257" s="5"/>
      <c r="D257" s="5"/>
      <c r="E257" s="5"/>
      <c r="F257" s="5"/>
      <c r="G257" s="5"/>
      <c r="H257" s="5"/>
      <c r="I257" s="5"/>
      <c r="J257" s="10"/>
      <c r="K257" s="10"/>
      <c r="L257" s="10"/>
      <c r="M257" s="10"/>
      <c r="N257" s="10"/>
    </row>
    <row r="258" spans="1:14" ht="13.5">
      <c r="J258" s="12"/>
      <c r="K258" s="12"/>
      <c r="L258" s="12"/>
      <c r="M258" s="12"/>
      <c r="N258" s="12"/>
    </row>
    <row r="259" spans="1:14" s="7" customFormat="1" ht="12.7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s="7" customFormat="1" ht="12.75">
      <c r="A260" s="5"/>
      <c r="B260" s="5"/>
      <c r="C260" s="5"/>
      <c r="D260" s="5"/>
      <c r="E260" s="5"/>
      <c r="F260" s="5"/>
      <c r="G260" s="5"/>
      <c r="H260" s="5"/>
      <c r="I260" s="5"/>
    </row>
    <row r="261" spans="1:14" s="7" customFormat="1" ht="12.75">
      <c r="A261" s="5"/>
      <c r="B261" s="5"/>
      <c r="C261" s="5"/>
      <c r="D261" s="5"/>
      <c r="E261" s="5"/>
      <c r="F261" s="5"/>
      <c r="G261" s="5"/>
      <c r="H261" s="5"/>
      <c r="I261" s="5"/>
    </row>
    <row r="262" spans="1:14" s="7" customFormat="1" ht="12.75">
      <c r="A262" s="5"/>
      <c r="B262" s="5"/>
      <c r="C262" s="5"/>
      <c r="D262" s="5"/>
      <c r="E262" s="5"/>
      <c r="F262" s="5"/>
      <c r="G262" s="5"/>
      <c r="H262" s="5"/>
      <c r="I262" s="5"/>
    </row>
    <row r="263" spans="1:14" s="7" customFormat="1" ht="12.75">
      <c r="A263" s="5"/>
      <c r="B263" s="5"/>
      <c r="C263" s="5"/>
      <c r="D263" s="5"/>
      <c r="E263" s="5"/>
      <c r="F263" s="5"/>
      <c r="G263" s="5"/>
      <c r="H263" s="5"/>
      <c r="I263" s="5"/>
    </row>
    <row r="264" spans="1:14" s="7" customFormat="1" ht="12.75">
      <c r="A264" s="5"/>
      <c r="B264" s="5"/>
      <c r="C264" s="5"/>
      <c r="D264" s="5"/>
      <c r="E264" s="5"/>
      <c r="F264" s="5"/>
      <c r="G264" s="5"/>
      <c r="H264" s="5"/>
      <c r="I264" s="5"/>
    </row>
    <row r="265" spans="1:14" s="10" customFormat="1" ht="12.75">
      <c r="A265" s="5"/>
      <c r="B265" s="5"/>
      <c r="C265" s="5"/>
      <c r="D265" s="5"/>
      <c r="E265" s="5"/>
      <c r="F265" s="5"/>
      <c r="G265" s="5"/>
      <c r="H265" s="5"/>
      <c r="I265" s="5"/>
      <c r="J265" s="7"/>
      <c r="K265" s="7"/>
      <c r="L265" s="7"/>
      <c r="M265" s="7"/>
      <c r="N265" s="7"/>
    </row>
    <row r="266" spans="1:14" s="10" customFormat="1" ht="12.75">
      <c r="A266" s="5"/>
      <c r="B266" s="5"/>
      <c r="C266" s="5"/>
      <c r="D266" s="5"/>
      <c r="E266" s="5"/>
      <c r="F266" s="5"/>
      <c r="G266" s="5"/>
      <c r="H266" s="5"/>
      <c r="I266" s="5"/>
      <c r="J266" s="41"/>
      <c r="K266" s="41"/>
      <c r="L266" s="26"/>
      <c r="M266" s="26"/>
      <c r="N266" s="26"/>
    </row>
    <row r="267" spans="1:14" s="7" customFormat="1" ht="12.75">
      <c r="A267" s="5"/>
      <c r="B267" s="5"/>
      <c r="C267" s="5"/>
      <c r="D267" s="5"/>
      <c r="E267" s="5"/>
      <c r="F267" s="5"/>
      <c r="G267" s="5"/>
      <c r="H267" s="5"/>
      <c r="I267" s="5"/>
      <c r="J267" s="41"/>
      <c r="K267" s="41"/>
      <c r="L267" s="26"/>
      <c r="M267" s="26"/>
      <c r="N267" s="26"/>
    </row>
    <row r="268" spans="1:14" s="7" customFormat="1" ht="12.75">
      <c r="A268" s="5"/>
      <c r="B268" s="5"/>
      <c r="C268" s="5"/>
      <c r="D268" s="5"/>
      <c r="E268" s="5"/>
      <c r="F268" s="5"/>
      <c r="G268" s="5"/>
      <c r="H268" s="5"/>
      <c r="I268" s="5"/>
    </row>
    <row r="269" spans="1:14" s="7" customFormat="1" ht="12.75">
      <c r="A269" s="5"/>
      <c r="B269" s="5"/>
      <c r="C269" s="5"/>
      <c r="D269" s="5"/>
      <c r="E269" s="5"/>
      <c r="F269" s="5"/>
      <c r="G269" s="5"/>
      <c r="H269" s="5"/>
      <c r="I269" s="5"/>
    </row>
    <row r="270" spans="1:14" s="10" customFormat="1" ht="12.75">
      <c r="A270" s="5"/>
      <c r="B270" s="5"/>
      <c r="C270" s="5"/>
      <c r="D270" s="5"/>
      <c r="E270" s="5"/>
      <c r="F270" s="5"/>
      <c r="G270" s="5"/>
      <c r="H270" s="5"/>
      <c r="I270" s="5"/>
      <c r="J270" s="7"/>
      <c r="K270" s="7"/>
      <c r="L270" s="7"/>
      <c r="M270" s="7"/>
      <c r="N270" s="7"/>
    </row>
    <row r="271" spans="1:14" s="10" customFormat="1" ht="12.75">
      <c r="A271" s="5"/>
      <c r="B271" s="5"/>
      <c r="C271" s="5"/>
      <c r="D271" s="5"/>
      <c r="E271" s="5"/>
      <c r="F271" s="5"/>
      <c r="G271" s="5"/>
      <c r="H271" s="5"/>
      <c r="I271" s="5"/>
      <c r="J271" s="26"/>
      <c r="K271" s="26"/>
      <c r="L271" s="26"/>
      <c r="M271" s="26"/>
      <c r="N271" s="26"/>
    </row>
    <row r="272" spans="1:14" s="10" customFormat="1" ht="12.75">
      <c r="A272" s="5"/>
      <c r="B272" s="5"/>
      <c r="C272" s="5"/>
      <c r="D272" s="5"/>
      <c r="E272" s="5"/>
      <c r="F272" s="5"/>
      <c r="G272" s="5"/>
      <c r="H272" s="5"/>
      <c r="I272" s="5"/>
      <c r="J272" s="26"/>
      <c r="K272" s="26"/>
      <c r="L272" s="26"/>
      <c r="M272" s="26"/>
      <c r="N272" s="26"/>
    </row>
    <row r="273" spans="1:14" s="10" customFormat="1" ht="12.75">
      <c r="A273" s="5"/>
      <c r="B273" s="5"/>
      <c r="C273" s="5"/>
      <c r="D273" s="5"/>
      <c r="E273" s="5"/>
      <c r="F273" s="5"/>
      <c r="G273" s="5"/>
      <c r="H273" s="5"/>
      <c r="I273" s="5"/>
      <c r="J273" s="26"/>
      <c r="K273" s="26"/>
      <c r="L273" s="26"/>
      <c r="M273" s="26"/>
      <c r="N273" s="26"/>
    </row>
    <row r="274" spans="1:14" s="10" customFormat="1" ht="12.75">
      <c r="A274" s="5"/>
      <c r="B274" s="5"/>
      <c r="C274" s="5"/>
      <c r="D274" s="5"/>
      <c r="E274" s="5"/>
      <c r="F274" s="5"/>
      <c r="G274" s="5"/>
      <c r="H274" s="5"/>
      <c r="I274" s="5"/>
      <c r="J274" s="26"/>
      <c r="K274" s="26"/>
      <c r="L274" s="26"/>
      <c r="M274" s="26"/>
      <c r="N274" s="26"/>
    </row>
    <row r="275" spans="1:14" s="10" customFormat="1" ht="12.75">
      <c r="A275" s="5"/>
      <c r="B275" s="5"/>
      <c r="C275" s="5"/>
      <c r="D275" s="5"/>
      <c r="E275" s="5"/>
      <c r="F275" s="5"/>
      <c r="G275" s="5"/>
      <c r="H275" s="5"/>
      <c r="I275" s="5"/>
      <c r="J275" s="26"/>
      <c r="K275" s="26"/>
      <c r="L275" s="26"/>
      <c r="M275" s="26"/>
      <c r="N275" s="26"/>
    </row>
    <row r="276" spans="1:14" s="10" customFormat="1" ht="12.75">
      <c r="A276" s="5"/>
      <c r="B276" s="5"/>
      <c r="C276" s="5"/>
      <c r="D276" s="5"/>
      <c r="E276" s="5"/>
      <c r="F276" s="5"/>
      <c r="G276" s="5"/>
      <c r="H276" s="5"/>
      <c r="I276" s="5"/>
      <c r="J276" s="26"/>
      <c r="K276" s="26"/>
      <c r="L276" s="26"/>
      <c r="M276" s="26"/>
      <c r="N276" s="26"/>
    </row>
    <row r="277" spans="1:14" s="10" customFormat="1" ht="12.75">
      <c r="A277" s="5"/>
      <c r="B277" s="5"/>
      <c r="C277" s="5"/>
      <c r="D277" s="5"/>
      <c r="E277" s="5"/>
      <c r="F277" s="5"/>
      <c r="G277" s="5"/>
      <c r="H277" s="5"/>
      <c r="I277" s="5"/>
      <c r="J277" s="26"/>
      <c r="K277" s="26"/>
      <c r="L277" s="26"/>
      <c r="M277" s="26"/>
      <c r="N277" s="26"/>
    </row>
    <row r="278" spans="1:14" s="10" customFormat="1" ht="12.75">
      <c r="A278" s="5"/>
      <c r="B278" s="5"/>
      <c r="C278" s="5"/>
      <c r="D278" s="5"/>
      <c r="E278" s="5"/>
      <c r="F278" s="5"/>
      <c r="G278" s="5"/>
      <c r="H278" s="5"/>
      <c r="I278" s="5"/>
      <c r="J278" s="41"/>
      <c r="K278" s="41"/>
      <c r="L278" s="26"/>
      <c r="M278" s="26"/>
      <c r="N278" s="26"/>
    </row>
    <row r="279" spans="1:14" s="10" customFormat="1" ht="12.75">
      <c r="A279" s="5"/>
      <c r="B279" s="5"/>
      <c r="C279" s="5"/>
      <c r="D279" s="5"/>
      <c r="E279" s="5"/>
      <c r="F279" s="5"/>
      <c r="G279" s="5"/>
      <c r="H279" s="5"/>
      <c r="I279" s="5"/>
      <c r="J279" s="41"/>
      <c r="K279" s="41"/>
      <c r="L279" s="26"/>
      <c r="M279" s="26"/>
      <c r="N279" s="26"/>
    </row>
    <row r="280" spans="1:14" s="10" customFormat="1" ht="12.75">
      <c r="A280" s="5"/>
      <c r="B280" s="5"/>
      <c r="C280" s="5"/>
      <c r="D280" s="5"/>
      <c r="E280" s="5"/>
      <c r="F280" s="5"/>
      <c r="G280" s="5"/>
      <c r="H280" s="5"/>
      <c r="I280" s="5"/>
      <c r="J280" s="41"/>
      <c r="K280" s="41"/>
      <c r="L280" s="26"/>
      <c r="M280" s="26"/>
      <c r="N280" s="26"/>
    </row>
    <row r="281" spans="1:14" s="10" customFormat="1" ht="12.75">
      <c r="A281" s="5"/>
      <c r="B281" s="5"/>
      <c r="C281" s="5"/>
      <c r="D281" s="5"/>
      <c r="E281" s="5"/>
      <c r="F281" s="5"/>
      <c r="G281" s="5"/>
      <c r="H281" s="5"/>
      <c r="I281" s="5"/>
      <c r="J281" s="26"/>
      <c r="K281" s="26"/>
      <c r="L281" s="26"/>
      <c r="M281" s="26"/>
      <c r="N281" s="26"/>
    </row>
    <row r="282" spans="1:14" s="10" customFormat="1" ht="12.75">
      <c r="A282" s="5"/>
      <c r="B282" s="5"/>
      <c r="C282" s="5"/>
      <c r="D282" s="5"/>
      <c r="E282" s="5"/>
      <c r="F282" s="5"/>
      <c r="G282" s="5"/>
      <c r="H282" s="5"/>
      <c r="I282" s="5"/>
      <c r="J282" s="41"/>
      <c r="K282" s="41"/>
      <c r="L282" s="26"/>
      <c r="M282" s="26"/>
      <c r="N282" s="26"/>
    </row>
    <row r="283" spans="1:14" s="10" customFormat="1" ht="12.75">
      <c r="A283" s="5"/>
      <c r="B283" s="5"/>
      <c r="C283" s="5"/>
      <c r="D283" s="5"/>
      <c r="E283" s="5"/>
      <c r="F283" s="5"/>
      <c r="G283" s="5"/>
      <c r="H283" s="5"/>
      <c r="I283" s="5"/>
      <c r="J283" s="41"/>
      <c r="K283" s="41"/>
      <c r="L283" s="26"/>
      <c r="M283" s="26"/>
      <c r="N283" s="26"/>
    </row>
    <row r="284" spans="1:14" s="10" customFormat="1" ht="12.75">
      <c r="A284" s="5"/>
      <c r="B284" s="5"/>
      <c r="C284" s="5"/>
      <c r="D284" s="5"/>
      <c r="E284" s="5"/>
      <c r="F284" s="5"/>
      <c r="G284" s="5"/>
      <c r="H284" s="5"/>
      <c r="I284" s="5"/>
      <c r="J284" s="41"/>
      <c r="K284" s="41"/>
      <c r="L284" s="26"/>
      <c r="M284" s="26"/>
      <c r="N284" s="26"/>
    </row>
    <row r="285" spans="1:14" s="10" customFormat="1" ht="12.75">
      <c r="A285" s="5"/>
      <c r="B285" s="5"/>
      <c r="C285" s="5"/>
      <c r="D285" s="5"/>
      <c r="E285" s="5"/>
      <c r="F285" s="5"/>
      <c r="G285" s="5"/>
      <c r="H285" s="5"/>
      <c r="I285" s="5"/>
      <c r="J285" s="41"/>
      <c r="K285" s="41"/>
      <c r="L285" s="26"/>
      <c r="M285" s="26"/>
      <c r="N285" s="26"/>
    </row>
    <row r="286" spans="1:14" s="10" customFormat="1" ht="12.75">
      <c r="A286" s="5"/>
      <c r="B286" s="5"/>
      <c r="C286" s="5"/>
      <c r="D286" s="5"/>
      <c r="E286" s="5"/>
      <c r="F286" s="5"/>
      <c r="G286" s="5"/>
      <c r="H286" s="5"/>
      <c r="I286" s="5"/>
      <c r="J286" s="41"/>
      <c r="K286" s="41"/>
      <c r="L286" s="26"/>
      <c r="M286" s="26"/>
      <c r="N286" s="26"/>
    </row>
    <row r="287" spans="1:14" s="10" customFormat="1" ht="12.75">
      <c r="A287" s="5"/>
      <c r="B287" s="5"/>
      <c r="C287" s="5"/>
      <c r="D287" s="5"/>
      <c r="E287" s="5"/>
      <c r="F287" s="5"/>
      <c r="G287" s="5"/>
      <c r="H287" s="5"/>
      <c r="I287" s="5"/>
      <c r="J287" s="41"/>
      <c r="K287" s="41"/>
      <c r="L287" s="26"/>
      <c r="M287" s="26"/>
      <c r="N287" s="26"/>
    </row>
    <row r="288" spans="1:14" s="10" customFormat="1" ht="12.75">
      <c r="A288" s="5"/>
      <c r="B288" s="5"/>
      <c r="C288" s="5"/>
      <c r="D288" s="5"/>
      <c r="E288" s="5"/>
      <c r="F288" s="5"/>
      <c r="G288" s="5"/>
      <c r="H288" s="5"/>
      <c r="I288" s="5"/>
      <c r="J288" s="41"/>
      <c r="K288" s="41"/>
      <c r="L288" s="26"/>
      <c r="M288" s="26"/>
      <c r="N288" s="26"/>
    </row>
    <row r="289" spans="1:14" s="10" customFormat="1" ht="12.75">
      <c r="A289" s="5"/>
      <c r="B289" s="5"/>
      <c r="C289" s="5"/>
      <c r="D289" s="5"/>
      <c r="E289" s="5"/>
      <c r="F289" s="5"/>
      <c r="G289" s="5"/>
      <c r="H289" s="5"/>
      <c r="I289" s="5"/>
      <c r="J289" s="41"/>
      <c r="K289" s="41"/>
      <c r="L289" s="26"/>
      <c r="M289" s="26"/>
      <c r="N289" s="26"/>
    </row>
    <row r="290" spans="1:14" s="10" customFormat="1" ht="12.75">
      <c r="A290" s="5"/>
      <c r="B290" s="5"/>
      <c r="C290" s="5"/>
      <c r="D290" s="5"/>
      <c r="E290" s="5"/>
      <c r="F290" s="5"/>
      <c r="G290" s="5"/>
      <c r="H290" s="5"/>
      <c r="I290" s="5"/>
      <c r="J290" s="41"/>
      <c r="K290" s="41"/>
      <c r="L290" s="26"/>
      <c r="M290" s="26"/>
      <c r="N290" s="26"/>
    </row>
    <row r="291" spans="1:14" s="10" customFormat="1" ht="12.75">
      <c r="A291" s="5"/>
      <c r="B291" s="5"/>
      <c r="C291" s="5"/>
      <c r="D291" s="5"/>
      <c r="E291" s="5"/>
      <c r="F291" s="5"/>
      <c r="G291" s="5"/>
      <c r="H291" s="5"/>
      <c r="I291" s="5"/>
      <c r="J291" s="41"/>
      <c r="K291" s="41"/>
      <c r="L291" s="26"/>
      <c r="M291" s="26"/>
      <c r="N291" s="26"/>
    </row>
    <row r="292" spans="1:14" s="10" customFormat="1" ht="12.75">
      <c r="A292" s="5"/>
      <c r="B292" s="5"/>
      <c r="C292" s="5"/>
      <c r="D292" s="5"/>
      <c r="E292" s="5"/>
      <c r="F292" s="5"/>
      <c r="G292" s="5"/>
      <c r="H292" s="5"/>
      <c r="I292" s="5"/>
      <c r="J292" s="41"/>
      <c r="K292" s="41"/>
      <c r="L292" s="26"/>
      <c r="M292" s="26"/>
      <c r="N292" s="26"/>
    </row>
    <row r="293" spans="1:14" s="10" customFormat="1" ht="12.75">
      <c r="A293" s="5"/>
      <c r="B293" s="5"/>
      <c r="C293" s="5"/>
      <c r="D293" s="5"/>
      <c r="E293" s="5"/>
      <c r="F293" s="5"/>
      <c r="G293" s="5"/>
      <c r="H293" s="5"/>
      <c r="I293" s="5"/>
      <c r="J293" s="41"/>
      <c r="K293" s="41"/>
      <c r="L293" s="26"/>
      <c r="M293" s="26"/>
      <c r="N293" s="26"/>
    </row>
    <row r="294" spans="1:14" s="10" customFormat="1" ht="12.75">
      <c r="A294" s="5"/>
      <c r="B294" s="5"/>
      <c r="C294" s="5"/>
      <c r="D294" s="5"/>
      <c r="E294" s="5"/>
      <c r="F294" s="5"/>
      <c r="G294" s="5"/>
      <c r="H294" s="5"/>
      <c r="I294" s="5"/>
      <c r="J294" s="41"/>
      <c r="K294" s="41"/>
      <c r="L294" s="26"/>
      <c r="M294" s="26"/>
      <c r="N294" s="26"/>
    </row>
    <row r="295" spans="1:14" s="10" customFormat="1" ht="12.75">
      <c r="A295" s="5"/>
      <c r="B295" s="5"/>
      <c r="C295" s="5"/>
      <c r="D295" s="5"/>
      <c r="E295" s="5"/>
      <c r="F295" s="5"/>
      <c r="G295" s="5"/>
      <c r="H295" s="5"/>
      <c r="I295" s="5"/>
      <c r="J295" s="41"/>
      <c r="K295" s="41"/>
      <c r="L295" s="26"/>
      <c r="M295" s="26"/>
      <c r="N295" s="26"/>
    </row>
    <row r="296" spans="1:14" s="10" customFormat="1" ht="12.75">
      <c r="A296" s="5"/>
      <c r="B296" s="5"/>
      <c r="C296" s="5"/>
      <c r="D296" s="5"/>
      <c r="E296" s="5"/>
      <c r="F296" s="5"/>
      <c r="G296" s="5"/>
      <c r="H296" s="5"/>
      <c r="I296" s="5"/>
      <c r="J296" s="41"/>
      <c r="K296" s="41"/>
      <c r="L296" s="26"/>
      <c r="M296" s="26"/>
      <c r="N296" s="26"/>
    </row>
    <row r="297" spans="1:14" s="10" customFormat="1" ht="12.75">
      <c r="A297" s="5"/>
      <c r="B297" s="5"/>
      <c r="C297" s="5"/>
      <c r="D297" s="5"/>
      <c r="E297" s="5"/>
      <c r="F297" s="5"/>
      <c r="G297" s="5"/>
      <c r="H297" s="5"/>
      <c r="I297" s="5"/>
      <c r="J297" s="41"/>
      <c r="K297" s="41"/>
      <c r="L297" s="26"/>
      <c r="M297" s="26"/>
      <c r="N297" s="26"/>
    </row>
    <row r="298" spans="1:14" ht="12.75">
      <c r="J298" s="41"/>
      <c r="K298" s="41"/>
      <c r="L298" s="26"/>
      <c r="M298" s="26"/>
      <c r="N298" s="26"/>
    </row>
  </sheetData>
  <mergeCells count="24">
    <mergeCell ref="B1:N1"/>
    <mergeCell ref="B2:N2"/>
    <mergeCell ref="B3:N3"/>
    <mergeCell ref="B4:N4"/>
    <mergeCell ref="B6:I7"/>
    <mergeCell ref="J6:K7"/>
    <mergeCell ref="J20:K20"/>
    <mergeCell ref="J8:K8"/>
    <mergeCell ref="J9:K9"/>
    <mergeCell ref="J10:K10"/>
    <mergeCell ref="J11:K11"/>
    <mergeCell ref="J12:K12"/>
    <mergeCell ref="J14:K14"/>
    <mergeCell ref="J15:K15"/>
    <mergeCell ref="J16:K16"/>
    <mergeCell ref="J17:K17"/>
    <mergeCell ref="J18:K18"/>
    <mergeCell ref="J19:K19"/>
    <mergeCell ref="J13:K13"/>
    <mergeCell ref="J21:K21"/>
    <mergeCell ref="J22:K22"/>
    <mergeCell ref="J23:K23"/>
    <mergeCell ref="J24:K24"/>
    <mergeCell ref="J25:K2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&amp;R郡上市（連結）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T50"/>
  <sheetViews>
    <sheetView view="pageBreakPreview" topLeftCell="A8" zoomScaleNormal="100" zoomScaleSheetLayoutView="100" workbookViewId="0">
      <selection activeCell="H13" sqref="H13:I13"/>
    </sheetView>
  </sheetViews>
  <sheetFormatPr defaultColWidth="8.875" defaultRowHeight="13.5"/>
  <cols>
    <col min="1" max="1" width="0.875" style="8" customWidth="1"/>
    <col min="2" max="2" width="3.75" style="8" customWidth="1"/>
    <col min="3" max="3" width="16.75" style="8" customWidth="1"/>
    <col min="4" max="17" width="8.5" style="8" customWidth="1"/>
    <col min="18" max="18" width="16.25" style="8" customWidth="1"/>
    <col min="19" max="19" width="0.625" style="8" customWidth="1"/>
    <col min="20" max="20" width="0.375" style="8" customWidth="1"/>
    <col min="21" max="16384" width="8.875" style="8"/>
  </cols>
  <sheetData>
    <row r="1" spans="1:19" ht="14.25">
      <c r="A1" s="208" t="s">
        <v>120</v>
      </c>
      <c r="B1" s="209"/>
      <c r="C1" s="209"/>
      <c r="D1" s="209"/>
      <c r="E1" s="209"/>
    </row>
    <row r="2" spans="1:19" ht="21">
      <c r="A2" s="210" t="s">
        <v>121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</row>
    <row r="3" spans="1:19" ht="21">
      <c r="A3" s="208" t="s">
        <v>122</v>
      </c>
      <c r="B3" s="209"/>
      <c r="C3" s="209"/>
      <c r="D3" s="209"/>
      <c r="E3" s="209"/>
      <c r="F3" s="209"/>
      <c r="G3" s="209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9">
      <c r="A4" s="211" t="s">
        <v>123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</row>
    <row r="5" spans="1:19" ht="14.25">
      <c r="A5" s="208" t="s">
        <v>124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7.25">
      <c r="A6" s="12"/>
      <c r="B6" s="48" t="s">
        <v>125</v>
      </c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 t="s">
        <v>168</v>
      </c>
      <c r="R6" s="50"/>
      <c r="S6" s="12"/>
    </row>
    <row r="7" spans="1:19" ht="56.25" customHeight="1">
      <c r="A7" s="12"/>
      <c r="B7" s="202" t="s">
        <v>126</v>
      </c>
      <c r="C7" s="202"/>
      <c r="D7" s="215" t="s">
        <v>127</v>
      </c>
      <c r="E7" s="212"/>
      <c r="F7" s="215" t="s">
        <v>128</v>
      </c>
      <c r="G7" s="212"/>
      <c r="H7" s="215" t="s">
        <v>129</v>
      </c>
      <c r="I7" s="212"/>
      <c r="J7" s="215" t="s">
        <v>130</v>
      </c>
      <c r="K7" s="212"/>
      <c r="L7" s="215" t="s">
        <v>131</v>
      </c>
      <c r="M7" s="212"/>
      <c r="N7" s="212" t="s">
        <v>132</v>
      </c>
      <c r="O7" s="202"/>
      <c r="P7" s="213" t="s">
        <v>133</v>
      </c>
      <c r="Q7" s="214"/>
      <c r="R7" s="52"/>
      <c r="S7" s="12"/>
    </row>
    <row r="8" spans="1:19">
      <c r="A8" s="12"/>
      <c r="B8" s="195" t="s">
        <v>134</v>
      </c>
      <c r="C8" s="195"/>
      <c r="D8" s="190">
        <f>SUM(D9:E17)</f>
        <v>90600974.511999995</v>
      </c>
      <c r="E8" s="191"/>
      <c r="F8" s="190">
        <f>SUM(F9:G17)</f>
        <v>909203.21200000006</v>
      </c>
      <c r="G8" s="191"/>
      <c r="H8" s="190">
        <f>SUM(H9:I17)</f>
        <v>262118.69500000001</v>
      </c>
      <c r="I8" s="191"/>
      <c r="J8" s="190">
        <f t="shared" ref="J8:J24" si="0">D8+F8-H8</f>
        <v>91248059.028999999</v>
      </c>
      <c r="K8" s="191"/>
      <c r="L8" s="190">
        <f>SUM(L9:M17)</f>
        <v>42203205.395999998</v>
      </c>
      <c r="M8" s="191"/>
      <c r="N8" s="191">
        <f>SUM(N9:O17)</f>
        <v>1327248.841</v>
      </c>
      <c r="O8" s="199"/>
      <c r="P8" s="200">
        <f t="shared" ref="P8:P24" si="1">J8-L8</f>
        <v>49044853.633000001</v>
      </c>
      <c r="Q8" s="200"/>
      <c r="R8" s="52"/>
      <c r="S8" s="12"/>
    </row>
    <row r="9" spans="1:19">
      <c r="A9" s="12"/>
      <c r="B9" s="195" t="s">
        <v>135</v>
      </c>
      <c r="C9" s="195"/>
      <c r="D9" s="190">
        <v>18533331.318999998</v>
      </c>
      <c r="E9" s="191"/>
      <c r="F9" s="190">
        <v>30734.625</v>
      </c>
      <c r="G9" s="191"/>
      <c r="H9" s="190">
        <v>8550.4940000000006</v>
      </c>
      <c r="I9" s="191"/>
      <c r="J9" s="190">
        <f t="shared" si="0"/>
        <v>18555515.449999999</v>
      </c>
      <c r="K9" s="191"/>
      <c r="L9" s="190">
        <v>0</v>
      </c>
      <c r="M9" s="191"/>
      <c r="N9" s="191">
        <v>0</v>
      </c>
      <c r="O9" s="199"/>
      <c r="P9" s="200">
        <f t="shared" si="1"/>
        <v>18555515.449999999</v>
      </c>
      <c r="Q9" s="200"/>
      <c r="R9" s="52"/>
      <c r="S9" s="12"/>
    </row>
    <row r="10" spans="1:19">
      <c r="A10" s="12"/>
      <c r="B10" s="196" t="s">
        <v>136</v>
      </c>
      <c r="C10" s="196"/>
      <c r="D10" s="190">
        <v>1839805.14</v>
      </c>
      <c r="E10" s="191"/>
      <c r="F10" s="190">
        <v>0</v>
      </c>
      <c r="G10" s="191"/>
      <c r="H10" s="190">
        <v>0</v>
      </c>
      <c r="I10" s="191"/>
      <c r="J10" s="190">
        <f t="shared" si="0"/>
        <v>1839805.14</v>
      </c>
      <c r="K10" s="191"/>
      <c r="L10" s="190">
        <v>0</v>
      </c>
      <c r="M10" s="191"/>
      <c r="N10" s="191">
        <v>0</v>
      </c>
      <c r="O10" s="199"/>
      <c r="P10" s="200">
        <f t="shared" si="1"/>
        <v>1839805.14</v>
      </c>
      <c r="Q10" s="200"/>
      <c r="R10" s="52"/>
      <c r="S10" s="12"/>
    </row>
    <row r="11" spans="1:19">
      <c r="A11" s="12"/>
      <c r="B11" s="196" t="s">
        <v>137</v>
      </c>
      <c r="C11" s="196"/>
      <c r="D11" s="190">
        <v>69181296.915999994</v>
      </c>
      <c r="E11" s="191"/>
      <c r="F11" s="190">
        <v>304782.91899999999</v>
      </c>
      <c r="G11" s="191"/>
      <c r="H11" s="190">
        <v>230563.86900000001</v>
      </c>
      <c r="I11" s="191"/>
      <c r="J11" s="190">
        <f t="shared" si="0"/>
        <v>69255515.965999991</v>
      </c>
      <c r="K11" s="191"/>
      <c r="L11" s="190">
        <v>41556810.515000001</v>
      </c>
      <c r="M11" s="191"/>
      <c r="N11" s="191">
        <v>1299731.216</v>
      </c>
      <c r="O11" s="199"/>
      <c r="P11" s="200">
        <f t="shared" si="1"/>
        <v>27698705.45099999</v>
      </c>
      <c r="Q11" s="200"/>
      <c r="R11" s="52"/>
      <c r="S11" s="12"/>
    </row>
    <row r="12" spans="1:19">
      <c r="A12" s="12"/>
      <c r="B12" s="195" t="s">
        <v>138</v>
      </c>
      <c r="C12" s="195"/>
      <c r="D12" s="190">
        <v>1003394.314</v>
      </c>
      <c r="E12" s="191"/>
      <c r="F12" s="190">
        <v>131881.228</v>
      </c>
      <c r="G12" s="191"/>
      <c r="H12" s="190">
        <v>0</v>
      </c>
      <c r="I12" s="191"/>
      <c r="J12" s="190">
        <f t="shared" si="0"/>
        <v>1135275.5419999999</v>
      </c>
      <c r="K12" s="191"/>
      <c r="L12" s="190">
        <v>646161.88100000005</v>
      </c>
      <c r="M12" s="191"/>
      <c r="N12" s="191">
        <v>27494.625</v>
      </c>
      <c r="O12" s="199"/>
      <c r="P12" s="200">
        <f t="shared" si="1"/>
        <v>489113.66099999985</v>
      </c>
      <c r="Q12" s="200"/>
      <c r="R12" s="52"/>
      <c r="S12" s="12"/>
    </row>
    <row r="13" spans="1:19">
      <c r="A13" s="12"/>
      <c r="B13" s="196" t="s">
        <v>139</v>
      </c>
      <c r="C13" s="196"/>
      <c r="D13" s="190">
        <v>0</v>
      </c>
      <c r="E13" s="191"/>
      <c r="F13" s="190">
        <v>0</v>
      </c>
      <c r="G13" s="191"/>
      <c r="H13" s="190">
        <v>0</v>
      </c>
      <c r="I13" s="191"/>
      <c r="J13" s="190">
        <f t="shared" si="0"/>
        <v>0</v>
      </c>
      <c r="K13" s="191"/>
      <c r="L13" s="190">
        <v>0</v>
      </c>
      <c r="M13" s="191"/>
      <c r="N13" s="191">
        <v>0</v>
      </c>
      <c r="O13" s="199"/>
      <c r="P13" s="200">
        <f t="shared" si="1"/>
        <v>0</v>
      </c>
      <c r="Q13" s="200"/>
      <c r="R13" s="52"/>
      <c r="S13" s="12"/>
    </row>
    <row r="14" spans="1:19">
      <c r="A14" s="12"/>
      <c r="B14" s="195" t="s">
        <v>140</v>
      </c>
      <c r="C14" s="195"/>
      <c r="D14" s="190">
        <v>0</v>
      </c>
      <c r="E14" s="191"/>
      <c r="F14" s="190">
        <v>0</v>
      </c>
      <c r="G14" s="191"/>
      <c r="H14" s="190">
        <v>0</v>
      </c>
      <c r="I14" s="191"/>
      <c r="J14" s="190">
        <f t="shared" si="0"/>
        <v>0</v>
      </c>
      <c r="K14" s="191"/>
      <c r="L14" s="190">
        <v>0</v>
      </c>
      <c r="M14" s="191"/>
      <c r="N14" s="191">
        <v>0</v>
      </c>
      <c r="O14" s="199"/>
      <c r="P14" s="200">
        <f t="shared" si="1"/>
        <v>0</v>
      </c>
      <c r="Q14" s="200"/>
      <c r="R14" s="52"/>
      <c r="S14" s="12"/>
    </row>
    <row r="15" spans="1:19">
      <c r="A15" s="12"/>
      <c r="B15" s="196" t="s">
        <v>141</v>
      </c>
      <c r="C15" s="196"/>
      <c r="D15" s="190">
        <v>0</v>
      </c>
      <c r="E15" s="191"/>
      <c r="F15" s="190">
        <v>0</v>
      </c>
      <c r="G15" s="191"/>
      <c r="H15" s="190">
        <v>0</v>
      </c>
      <c r="I15" s="191"/>
      <c r="J15" s="190">
        <f t="shared" si="0"/>
        <v>0</v>
      </c>
      <c r="K15" s="191"/>
      <c r="L15" s="190">
        <v>0</v>
      </c>
      <c r="M15" s="191"/>
      <c r="N15" s="191">
        <v>0</v>
      </c>
      <c r="O15" s="199"/>
      <c r="P15" s="200">
        <f t="shared" si="1"/>
        <v>0</v>
      </c>
      <c r="Q15" s="200"/>
      <c r="R15" s="52"/>
      <c r="S15" s="12"/>
    </row>
    <row r="16" spans="1:19">
      <c r="A16" s="12"/>
      <c r="B16" s="196" t="s">
        <v>142</v>
      </c>
      <c r="C16" s="196"/>
      <c r="D16" s="190">
        <v>289</v>
      </c>
      <c r="E16" s="191"/>
      <c r="F16" s="190">
        <v>0</v>
      </c>
      <c r="G16" s="191"/>
      <c r="H16" s="190">
        <v>0</v>
      </c>
      <c r="I16" s="191"/>
      <c r="J16" s="190">
        <f t="shared" si="0"/>
        <v>289</v>
      </c>
      <c r="K16" s="191"/>
      <c r="L16" s="190">
        <v>233</v>
      </c>
      <c r="M16" s="191"/>
      <c r="N16" s="191">
        <v>23</v>
      </c>
      <c r="O16" s="199"/>
      <c r="P16" s="200">
        <f t="shared" si="1"/>
        <v>56</v>
      </c>
      <c r="Q16" s="200"/>
      <c r="R16" s="52"/>
      <c r="S16" s="12"/>
    </row>
    <row r="17" spans="1:19">
      <c r="A17" s="12"/>
      <c r="B17" s="196" t="s">
        <v>143</v>
      </c>
      <c r="C17" s="196"/>
      <c r="D17" s="190">
        <v>42857.822999999997</v>
      </c>
      <c r="E17" s="191"/>
      <c r="F17" s="190">
        <v>441804.44</v>
      </c>
      <c r="G17" s="191"/>
      <c r="H17" s="190">
        <v>23004.331999999999</v>
      </c>
      <c r="I17" s="191"/>
      <c r="J17" s="190">
        <f t="shared" si="0"/>
        <v>461657.93099999998</v>
      </c>
      <c r="K17" s="191"/>
      <c r="L17" s="190">
        <v>0</v>
      </c>
      <c r="M17" s="191"/>
      <c r="N17" s="191">
        <v>0</v>
      </c>
      <c r="O17" s="199"/>
      <c r="P17" s="200">
        <f t="shared" si="1"/>
        <v>461657.93099999998</v>
      </c>
      <c r="Q17" s="200"/>
      <c r="R17" s="52"/>
      <c r="S17" s="12"/>
    </row>
    <row r="18" spans="1:19">
      <c r="A18" s="12"/>
      <c r="B18" s="207" t="s">
        <v>144</v>
      </c>
      <c r="C18" s="207"/>
      <c r="D18" s="190">
        <f>SUM(D19:E23)</f>
        <v>184190901.64699998</v>
      </c>
      <c r="E18" s="191"/>
      <c r="F18" s="190">
        <f>SUM(F19:G23)</f>
        <v>1776408.9389999998</v>
      </c>
      <c r="G18" s="191"/>
      <c r="H18" s="190">
        <f>SUM(H19:I23)</f>
        <v>186335.63100000002</v>
      </c>
      <c r="I18" s="191"/>
      <c r="J18" s="190">
        <f t="shared" si="0"/>
        <v>185780974.95499998</v>
      </c>
      <c r="K18" s="191"/>
      <c r="L18" s="190">
        <f>SUM(L19:M23)</f>
        <v>77024201.903999999</v>
      </c>
      <c r="M18" s="191"/>
      <c r="N18" s="191">
        <f>SUM(N19:O23)</f>
        <v>3556430.128</v>
      </c>
      <c r="O18" s="199"/>
      <c r="P18" s="200">
        <f t="shared" si="1"/>
        <v>108756773.05099998</v>
      </c>
      <c r="Q18" s="200"/>
      <c r="R18" s="52"/>
      <c r="S18" s="12"/>
    </row>
    <row r="19" spans="1:19">
      <c r="A19" s="12"/>
      <c r="B19" s="195" t="s">
        <v>145</v>
      </c>
      <c r="C19" s="195"/>
      <c r="D19" s="190">
        <v>2445907.3509999998</v>
      </c>
      <c r="E19" s="191"/>
      <c r="F19" s="190">
        <v>77126.573999999993</v>
      </c>
      <c r="G19" s="191"/>
      <c r="H19" s="190">
        <v>5696.1509999999998</v>
      </c>
      <c r="I19" s="191"/>
      <c r="J19" s="190">
        <f t="shared" si="0"/>
        <v>2517337.7739999997</v>
      </c>
      <c r="K19" s="191"/>
      <c r="L19" s="190">
        <v>0</v>
      </c>
      <c r="M19" s="191"/>
      <c r="N19" s="191">
        <v>0</v>
      </c>
      <c r="O19" s="199"/>
      <c r="P19" s="200">
        <f t="shared" si="1"/>
        <v>2517337.7739999997</v>
      </c>
      <c r="Q19" s="200"/>
      <c r="R19" s="52"/>
      <c r="S19" s="12"/>
    </row>
    <row r="20" spans="1:19">
      <c r="A20" s="12"/>
      <c r="B20" s="196" t="s">
        <v>146</v>
      </c>
      <c r="C20" s="196"/>
      <c r="D20" s="190">
        <v>1965625.8570000001</v>
      </c>
      <c r="E20" s="191"/>
      <c r="F20" s="190">
        <v>13478.4</v>
      </c>
      <c r="G20" s="191"/>
      <c r="H20" s="190">
        <v>3400</v>
      </c>
      <c r="I20" s="191"/>
      <c r="J20" s="190">
        <f t="shared" si="0"/>
        <v>1975704.257</v>
      </c>
      <c r="K20" s="191"/>
      <c r="L20" s="190">
        <v>1218581.8149999999</v>
      </c>
      <c r="M20" s="191"/>
      <c r="N20" s="191">
        <v>31623.125</v>
      </c>
      <c r="O20" s="199"/>
      <c r="P20" s="200">
        <f t="shared" si="1"/>
        <v>757122.44200000004</v>
      </c>
      <c r="Q20" s="200"/>
      <c r="R20" s="52"/>
      <c r="S20" s="12"/>
    </row>
    <row r="21" spans="1:19">
      <c r="A21" s="12"/>
      <c r="B21" s="195" t="s">
        <v>138</v>
      </c>
      <c r="C21" s="195"/>
      <c r="D21" s="190">
        <v>179564511.07699999</v>
      </c>
      <c r="E21" s="191"/>
      <c r="F21" s="190">
        <v>1059901.2</v>
      </c>
      <c r="G21" s="191"/>
      <c r="H21" s="190">
        <v>0</v>
      </c>
      <c r="I21" s="191"/>
      <c r="J21" s="190">
        <f t="shared" si="0"/>
        <v>180624412.27699998</v>
      </c>
      <c r="K21" s="191"/>
      <c r="L21" s="190">
        <v>75805620.089000002</v>
      </c>
      <c r="M21" s="191"/>
      <c r="N21" s="191">
        <v>3524807.003</v>
      </c>
      <c r="O21" s="199"/>
      <c r="P21" s="200">
        <f t="shared" si="1"/>
        <v>104818792.18799998</v>
      </c>
      <c r="Q21" s="200"/>
      <c r="R21" s="52"/>
      <c r="S21" s="12"/>
    </row>
    <row r="22" spans="1:19">
      <c r="A22" s="12"/>
      <c r="B22" s="195" t="s">
        <v>142</v>
      </c>
      <c r="C22" s="195"/>
      <c r="D22" s="190">
        <v>0</v>
      </c>
      <c r="E22" s="191"/>
      <c r="F22" s="190">
        <v>0</v>
      </c>
      <c r="G22" s="191"/>
      <c r="H22" s="190">
        <v>0</v>
      </c>
      <c r="I22" s="191"/>
      <c r="J22" s="190">
        <f t="shared" si="0"/>
        <v>0</v>
      </c>
      <c r="K22" s="191"/>
      <c r="L22" s="190">
        <v>0</v>
      </c>
      <c r="M22" s="191"/>
      <c r="N22" s="191">
        <v>0</v>
      </c>
      <c r="O22" s="199"/>
      <c r="P22" s="200">
        <f t="shared" si="1"/>
        <v>0</v>
      </c>
      <c r="Q22" s="200"/>
      <c r="R22" s="52"/>
      <c r="S22" s="12"/>
    </row>
    <row r="23" spans="1:19">
      <c r="A23" s="12"/>
      <c r="B23" s="196" t="s">
        <v>143</v>
      </c>
      <c r="C23" s="196"/>
      <c r="D23" s="190">
        <v>214857.36199999999</v>
      </c>
      <c r="E23" s="191"/>
      <c r="F23" s="190">
        <v>625902.76500000001</v>
      </c>
      <c r="G23" s="191"/>
      <c r="H23" s="190">
        <v>177239.48</v>
      </c>
      <c r="I23" s="191"/>
      <c r="J23" s="190">
        <f t="shared" si="0"/>
        <v>663520.647</v>
      </c>
      <c r="K23" s="191"/>
      <c r="L23" s="190">
        <v>0</v>
      </c>
      <c r="M23" s="191"/>
      <c r="N23" s="191">
        <v>0</v>
      </c>
      <c r="O23" s="199"/>
      <c r="P23" s="200">
        <f t="shared" si="1"/>
        <v>663520.647</v>
      </c>
      <c r="Q23" s="200"/>
      <c r="R23" s="52"/>
      <c r="S23" s="12"/>
    </row>
    <row r="24" spans="1:19">
      <c r="A24" s="12"/>
      <c r="B24" s="195" t="s">
        <v>147</v>
      </c>
      <c r="C24" s="195"/>
      <c r="D24" s="190">
        <v>5721502.125</v>
      </c>
      <c r="E24" s="191"/>
      <c r="F24" s="190">
        <v>477564.20199999999</v>
      </c>
      <c r="G24" s="191"/>
      <c r="H24" s="190">
        <v>55609.033000000003</v>
      </c>
      <c r="I24" s="191"/>
      <c r="J24" s="190">
        <f t="shared" si="0"/>
        <v>6143457.2939999998</v>
      </c>
      <c r="K24" s="191"/>
      <c r="L24" s="190">
        <v>4317090.25</v>
      </c>
      <c r="M24" s="191"/>
      <c r="N24" s="191">
        <v>443925.19300000003</v>
      </c>
      <c r="O24" s="199"/>
      <c r="P24" s="200">
        <f t="shared" si="1"/>
        <v>1826367.0439999998</v>
      </c>
      <c r="Q24" s="200"/>
      <c r="R24" s="52"/>
      <c r="S24" s="12"/>
    </row>
    <row r="25" spans="1:19">
      <c r="A25" s="12"/>
      <c r="B25" s="205" t="s">
        <v>102</v>
      </c>
      <c r="C25" s="206"/>
      <c r="D25" s="190">
        <f>D8+D18+D24</f>
        <v>280513378.28399998</v>
      </c>
      <c r="E25" s="191"/>
      <c r="F25" s="190">
        <f>F8+F18+F24</f>
        <v>3163176.3529999997</v>
      </c>
      <c r="G25" s="191"/>
      <c r="H25" s="190">
        <f>H8+H18+H24</f>
        <v>504063.359</v>
      </c>
      <c r="I25" s="191"/>
      <c r="J25" s="190">
        <f>J8+J18+J24</f>
        <v>283172491.278</v>
      </c>
      <c r="K25" s="191"/>
      <c r="L25" s="190">
        <f>L8+L18+L24</f>
        <v>123544497.55</v>
      </c>
      <c r="M25" s="191"/>
      <c r="N25" s="191">
        <f>N8+N18+N24</f>
        <v>5327604.1620000005</v>
      </c>
      <c r="O25" s="199"/>
      <c r="P25" s="200">
        <f>P8+P18+P24</f>
        <v>159627993.72799999</v>
      </c>
      <c r="Q25" s="200"/>
      <c r="R25" s="52"/>
      <c r="S25" s="12"/>
    </row>
    <row r="26" spans="1:19">
      <c r="A26" s="12"/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5"/>
      <c r="M26" s="55"/>
      <c r="N26" s="55"/>
      <c r="O26" s="55"/>
      <c r="P26" s="56"/>
      <c r="Q26" s="56"/>
      <c r="R26" s="56"/>
      <c r="S26" s="12"/>
    </row>
    <row r="27" spans="1:19" ht="17.25">
      <c r="A27" s="12"/>
      <c r="B27" s="58" t="s">
        <v>148</v>
      </c>
      <c r="C27" s="59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12"/>
      <c r="P27" s="12"/>
      <c r="Q27" s="12"/>
      <c r="R27" s="60" t="s">
        <v>168</v>
      </c>
      <c r="S27" s="12"/>
    </row>
    <row r="28" spans="1:19">
      <c r="A28" s="12"/>
      <c r="B28" s="202" t="s">
        <v>126</v>
      </c>
      <c r="C28" s="202"/>
      <c r="D28" s="202" t="s">
        <v>149</v>
      </c>
      <c r="E28" s="202"/>
      <c r="F28" s="202" t="s">
        <v>150</v>
      </c>
      <c r="G28" s="202"/>
      <c r="H28" s="202" t="s">
        <v>151</v>
      </c>
      <c r="I28" s="202"/>
      <c r="J28" s="202" t="s">
        <v>152</v>
      </c>
      <c r="K28" s="202"/>
      <c r="L28" s="202" t="s">
        <v>153</v>
      </c>
      <c r="M28" s="202"/>
      <c r="N28" s="202" t="s">
        <v>154</v>
      </c>
      <c r="O28" s="202"/>
      <c r="P28" s="202" t="s">
        <v>155</v>
      </c>
      <c r="Q28" s="202"/>
      <c r="R28" s="202" t="s">
        <v>156</v>
      </c>
      <c r="S28" s="12"/>
    </row>
    <row r="29" spans="1:19">
      <c r="A29" s="1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12"/>
    </row>
    <row r="30" spans="1:19">
      <c r="A30" s="12"/>
      <c r="B30" s="203" t="s">
        <v>134</v>
      </c>
      <c r="C30" s="204"/>
      <c r="D30" s="190">
        <f>SUM(D31:E39)</f>
        <v>3422397.963</v>
      </c>
      <c r="E30" s="191"/>
      <c r="F30" s="190">
        <f>SUM(F31:G39)</f>
        <v>19156952.175999999</v>
      </c>
      <c r="G30" s="191"/>
      <c r="H30" s="190">
        <f>SUM(H31:I39)</f>
        <v>3831858.3489999999</v>
      </c>
      <c r="I30" s="191"/>
      <c r="J30" s="190">
        <f>SUM(J31:K39)</f>
        <v>7901817.5279999999</v>
      </c>
      <c r="K30" s="191"/>
      <c r="L30" s="190">
        <f>SUM(L31:M39)</f>
        <v>4884975.2280000001</v>
      </c>
      <c r="M30" s="191"/>
      <c r="N30" s="190">
        <f>SUM(N31:O39)</f>
        <v>396583.67500000005</v>
      </c>
      <c r="O30" s="191"/>
      <c r="P30" s="190">
        <f>SUM(P31:Q39)</f>
        <v>9449916.2479999978</v>
      </c>
      <c r="Q30" s="191"/>
      <c r="R30" s="79">
        <f t="shared" ref="R30:R46" si="2">SUM(D30:Q30)</f>
        <v>49044501.166999988</v>
      </c>
      <c r="S30" s="12"/>
    </row>
    <row r="31" spans="1:19">
      <c r="A31" s="12"/>
      <c r="B31" s="196" t="s">
        <v>145</v>
      </c>
      <c r="C31" s="196"/>
      <c r="D31" s="190">
        <v>1318962.993</v>
      </c>
      <c r="E31" s="191"/>
      <c r="F31" s="190">
        <v>7893463.9390000002</v>
      </c>
      <c r="G31" s="191"/>
      <c r="H31" s="190">
        <v>680513.62699999998</v>
      </c>
      <c r="I31" s="191"/>
      <c r="J31" s="190">
        <v>1820148.6640000001</v>
      </c>
      <c r="K31" s="191"/>
      <c r="L31" s="190">
        <v>1056800.358</v>
      </c>
      <c r="M31" s="191"/>
      <c r="N31" s="190">
        <v>143406.18900000001</v>
      </c>
      <c r="O31" s="191"/>
      <c r="P31" s="190">
        <v>5642219.6799999997</v>
      </c>
      <c r="Q31" s="191"/>
      <c r="R31" s="79">
        <f t="shared" si="2"/>
        <v>18555515.449999999</v>
      </c>
      <c r="S31" s="12"/>
    </row>
    <row r="32" spans="1:19">
      <c r="A32" s="12"/>
      <c r="B32" s="196" t="s">
        <v>136</v>
      </c>
      <c r="C32" s="196"/>
      <c r="D32" s="190">
        <v>0</v>
      </c>
      <c r="E32" s="191"/>
      <c r="F32" s="190">
        <v>0</v>
      </c>
      <c r="G32" s="191"/>
      <c r="H32" s="190">
        <v>0</v>
      </c>
      <c r="I32" s="191"/>
      <c r="J32" s="190">
        <v>0</v>
      </c>
      <c r="K32" s="191"/>
      <c r="L32" s="190">
        <v>1839805.14</v>
      </c>
      <c r="M32" s="191"/>
      <c r="N32" s="190">
        <v>0</v>
      </c>
      <c r="O32" s="191"/>
      <c r="P32" s="190">
        <v>0</v>
      </c>
      <c r="Q32" s="191"/>
      <c r="R32" s="79">
        <f t="shared" si="2"/>
        <v>1839805.14</v>
      </c>
      <c r="S32" s="12"/>
    </row>
    <row r="33" spans="1:20">
      <c r="A33" s="12"/>
      <c r="B33" s="195" t="s">
        <v>137</v>
      </c>
      <c r="C33" s="195"/>
      <c r="D33" s="190">
        <v>2101469.37</v>
      </c>
      <c r="E33" s="191"/>
      <c r="F33" s="190">
        <v>10775551.713</v>
      </c>
      <c r="G33" s="191"/>
      <c r="H33" s="190">
        <v>3139095.361</v>
      </c>
      <c r="I33" s="191"/>
      <c r="J33" s="190">
        <v>5746000.7189999996</v>
      </c>
      <c r="K33" s="191"/>
      <c r="L33" s="190">
        <v>1887974.0919999999</v>
      </c>
      <c r="M33" s="191"/>
      <c r="N33" s="190">
        <v>243457.486</v>
      </c>
      <c r="O33" s="191"/>
      <c r="P33" s="190">
        <v>3804804.2439999999</v>
      </c>
      <c r="Q33" s="191"/>
      <c r="R33" s="79">
        <f t="shared" si="2"/>
        <v>27698352.984999999</v>
      </c>
      <c r="S33" s="12"/>
    </row>
    <row r="34" spans="1:20">
      <c r="A34" s="12"/>
      <c r="B34" s="196" t="s">
        <v>138</v>
      </c>
      <c r="C34" s="196"/>
      <c r="D34" s="190">
        <v>1965.6</v>
      </c>
      <c r="E34" s="191"/>
      <c r="F34" s="190">
        <v>370874.24400000001</v>
      </c>
      <c r="G34" s="191"/>
      <c r="H34" s="190">
        <v>12249.361000000001</v>
      </c>
      <c r="I34" s="191"/>
      <c r="J34" s="190">
        <v>59265.733999999997</v>
      </c>
      <c r="K34" s="191"/>
      <c r="L34" s="190">
        <v>32146.398000000001</v>
      </c>
      <c r="M34" s="191"/>
      <c r="N34" s="190">
        <v>9720</v>
      </c>
      <c r="O34" s="191"/>
      <c r="P34" s="190">
        <v>2892.3240000000001</v>
      </c>
      <c r="Q34" s="191"/>
      <c r="R34" s="79">
        <f t="shared" si="2"/>
        <v>489113.66099999996</v>
      </c>
      <c r="S34" s="12"/>
    </row>
    <row r="35" spans="1:20">
      <c r="A35" s="12"/>
      <c r="B35" s="196" t="s">
        <v>139</v>
      </c>
      <c r="C35" s="196"/>
      <c r="D35" s="190">
        <v>0</v>
      </c>
      <c r="E35" s="191"/>
      <c r="F35" s="190">
        <v>0</v>
      </c>
      <c r="G35" s="191"/>
      <c r="H35" s="190">
        <v>0</v>
      </c>
      <c r="I35" s="191"/>
      <c r="J35" s="190">
        <v>0</v>
      </c>
      <c r="K35" s="191"/>
      <c r="L35" s="190">
        <v>0</v>
      </c>
      <c r="M35" s="201"/>
      <c r="N35" s="199">
        <v>0</v>
      </c>
      <c r="O35" s="199"/>
      <c r="P35" s="200">
        <v>0</v>
      </c>
      <c r="Q35" s="200"/>
      <c r="R35" s="138">
        <f t="shared" si="2"/>
        <v>0</v>
      </c>
      <c r="S35" s="12"/>
    </row>
    <row r="36" spans="1:20">
      <c r="A36" s="12"/>
      <c r="B36" s="195" t="s">
        <v>140</v>
      </c>
      <c r="C36" s="195"/>
      <c r="D36" s="190">
        <v>0</v>
      </c>
      <c r="E36" s="191"/>
      <c r="F36" s="190">
        <v>0</v>
      </c>
      <c r="G36" s="191"/>
      <c r="H36" s="190">
        <v>0</v>
      </c>
      <c r="I36" s="191"/>
      <c r="J36" s="190">
        <v>0</v>
      </c>
      <c r="K36" s="191"/>
      <c r="L36" s="190">
        <v>0</v>
      </c>
      <c r="M36" s="201"/>
      <c r="N36" s="199">
        <v>0</v>
      </c>
      <c r="O36" s="199"/>
      <c r="P36" s="200">
        <v>0</v>
      </c>
      <c r="Q36" s="200"/>
      <c r="R36" s="138">
        <f t="shared" si="2"/>
        <v>0</v>
      </c>
      <c r="S36" s="12"/>
    </row>
    <row r="37" spans="1:20">
      <c r="A37" s="12"/>
      <c r="B37" s="196" t="s">
        <v>141</v>
      </c>
      <c r="C37" s="196"/>
      <c r="D37" s="190">
        <v>0</v>
      </c>
      <c r="E37" s="191"/>
      <c r="F37" s="190">
        <v>0</v>
      </c>
      <c r="G37" s="191"/>
      <c r="H37" s="190">
        <v>0</v>
      </c>
      <c r="I37" s="191"/>
      <c r="J37" s="190">
        <v>0</v>
      </c>
      <c r="K37" s="191"/>
      <c r="L37" s="190">
        <v>0</v>
      </c>
      <c r="M37" s="201"/>
      <c r="N37" s="199">
        <v>0</v>
      </c>
      <c r="O37" s="199"/>
      <c r="P37" s="200">
        <v>0</v>
      </c>
      <c r="Q37" s="200"/>
      <c r="R37" s="138">
        <f t="shared" si="2"/>
        <v>0</v>
      </c>
      <c r="S37" s="12"/>
    </row>
    <row r="38" spans="1:20">
      <c r="A38" s="12"/>
      <c r="B38" s="196" t="s">
        <v>142</v>
      </c>
      <c r="C38" s="196"/>
      <c r="D38" s="190">
        <v>0</v>
      </c>
      <c r="E38" s="191"/>
      <c r="F38" s="190">
        <v>0</v>
      </c>
      <c r="G38" s="191"/>
      <c r="H38" s="190">
        <v>0</v>
      </c>
      <c r="I38" s="191"/>
      <c r="J38" s="190">
        <v>0</v>
      </c>
      <c r="K38" s="191"/>
      <c r="L38" s="190">
        <v>56</v>
      </c>
      <c r="M38" s="191"/>
      <c r="N38" s="190">
        <v>0</v>
      </c>
      <c r="O38" s="191"/>
      <c r="P38" s="190">
        <v>0</v>
      </c>
      <c r="Q38" s="191"/>
      <c r="R38" s="79">
        <f t="shared" si="2"/>
        <v>56</v>
      </c>
      <c r="S38" s="12"/>
    </row>
    <row r="39" spans="1:20">
      <c r="A39" s="12"/>
      <c r="B39" s="196" t="s">
        <v>143</v>
      </c>
      <c r="C39" s="196"/>
      <c r="D39" s="190">
        <v>0</v>
      </c>
      <c r="E39" s="191"/>
      <c r="F39" s="190">
        <v>117062.28</v>
      </c>
      <c r="G39" s="191"/>
      <c r="H39" s="190">
        <v>0</v>
      </c>
      <c r="I39" s="191"/>
      <c r="J39" s="190">
        <v>276402.41100000002</v>
      </c>
      <c r="K39" s="191"/>
      <c r="L39" s="190">
        <v>68193.240000000005</v>
      </c>
      <c r="M39" s="191"/>
      <c r="N39" s="190">
        <v>0</v>
      </c>
      <c r="O39" s="191"/>
      <c r="P39" s="190">
        <v>0</v>
      </c>
      <c r="Q39" s="191"/>
      <c r="R39" s="79">
        <f t="shared" si="2"/>
        <v>461657.93099999998</v>
      </c>
      <c r="S39" s="12"/>
    </row>
    <row r="40" spans="1:20">
      <c r="A40" s="12"/>
      <c r="B40" s="197" t="s">
        <v>144</v>
      </c>
      <c r="C40" s="198"/>
      <c r="D40" s="190">
        <f>SUM(D41:E45)</f>
        <v>106445197.58199999</v>
      </c>
      <c r="E40" s="191"/>
      <c r="F40" s="190">
        <f>SUM(F41:G45)</f>
        <v>322255.80699999997</v>
      </c>
      <c r="G40" s="191"/>
      <c r="H40" s="190">
        <f>SUM(H41:I45)</f>
        <v>0</v>
      </c>
      <c r="I40" s="191"/>
      <c r="J40" s="190">
        <f>SUM(J41:K45)</f>
        <v>0</v>
      </c>
      <c r="K40" s="191"/>
      <c r="L40" s="190">
        <f>SUM(L41:M45)</f>
        <v>378185.46100000001</v>
      </c>
      <c r="M40" s="191"/>
      <c r="N40" s="190">
        <f>SUM(N41:O45)</f>
        <v>1383252.477</v>
      </c>
      <c r="O40" s="191"/>
      <c r="P40" s="190">
        <f>SUM(P41:Q45)</f>
        <v>228234.19</v>
      </c>
      <c r="Q40" s="191"/>
      <c r="R40" s="79">
        <f t="shared" si="2"/>
        <v>108757125.51699997</v>
      </c>
      <c r="S40" s="61"/>
    </row>
    <row r="41" spans="1:20">
      <c r="A41" s="12"/>
      <c r="B41" s="196" t="s">
        <v>145</v>
      </c>
      <c r="C41" s="196"/>
      <c r="D41" s="190">
        <v>2315727.9610000001</v>
      </c>
      <c r="E41" s="191"/>
      <c r="F41" s="190">
        <v>7359.0230000000001</v>
      </c>
      <c r="G41" s="191"/>
      <c r="H41" s="190">
        <v>0</v>
      </c>
      <c r="I41" s="191"/>
      <c r="J41" s="190">
        <v>0</v>
      </c>
      <c r="K41" s="191"/>
      <c r="L41" s="190">
        <v>142074.747</v>
      </c>
      <c r="M41" s="191"/>
      <c r="N41" s="190">
        <v>1633.575</v>
      </c>
      <c r="O41" s="191"/>
      <c r="P41" s="190">
        <v>50542.468000000001</v>
      </c>
      <c r="Q41" s="191"/>
      <c r="R41" s="79">
        <f t="shared" si="2"/>
        <v>2517337.7740000002</v>
      </c>
      <c r="S41" s="12"/>
    </row>
    <row r="42" spans="1:20">
      <c r="A42" s="12"/>
      <c r="B42" s="196" t="s">
        <v>146</v>
      </c>
      <c r="C42" s="196"/>
      <c r="D42" s="190">
        <v>270456.33</v>
      </c>
      <c r="E42" s="191"/>
      <c r="F42" s="190">
        <v>310307.864</v>
      </c>
      <c r="G42" s="191"/>
      <c r="H42" s="190">
        <v>0</v>
      </c>
      <c r="I42" s="191"/>
      <c r="J42" s="190">
        <v>0</v>
      </c>
      <c r="K42" s="191"/>
      <c r="L42" s="190">
        <v>176710.71400000001</v>
      </c>
      <c r="M42" s="191"/>
      <c r="N42" s="190">
        <v>0</v>
      </c>
      <c r="O42" s="191"/>
      <c r="P42" s="190">
        <v>0</v>
      </c>
      <c r="Q42" s="191"/>
      <c r="R42" s="79">
        <f t="shared" si="2"/>
        <v>757474.90800000005</v>
      </c>
      <c r="S42" s="12"/>
    </row>
    <row r="43" spans="1:20">
      <c r="A43" s="12"/>
      <c r="B43" s="195" t="s">
        <v>138</v>
      </c>
      <c r="C43" s="195"/>
      <c r="D43" s="190">
        <v>103200081.564</v>
      </c>
      <c r="E43" s="191"/>
      <c r="F43" s="190">
        <v>0</v>
      </c>
      <c r="G43" s="191"/>
      <c r="H43" s="190">
        <v>0</v>
      </c>
      <c r="I43" s="191"/>
      <c r="J43" s="190">
        <v>0</v>
      </c>
      <c r="K43" s="191"/>
      <c r="L43" s="190">
        <v>59400</v>
      </c>
      <c r="M43" s="191"/>
      <c r="N43" s="190">
        <v>1381618.902</v>
      </c>
      <c r="O43" s="191"/>
      <c r="P43" s="190">
        <v>177691.72200000001</v>
      </c>
      <c r="Q43" s="191"/>
      <c r="R43" s="79">
        <f t="shared" si="2"/>
        <v>104818792.18799999</v>
      </c>
      <c r="S43" s="12"/>
    </row>
    <row r="44" spans="1:20">
      <c r="A44" s="12"/>
      <c r="B44" s="196" t="s">
        <v>142</v>
      </c>
      <c r="C44" s="196"/>
      <c r="D44" s="190">
        <v>0</v>
      </c>
      <c r="E44" s="191"/>
      <c r="F44" s="190">
        <v>0</v>
      </c>
      <c r="G44" s="191"/>
      <c r="H44" s="190">
        <v>0</v>
      </c>
      <c r="I44" s="191"/>
      <c r="J44" s="190">
        <v>0</v>
      </c>
      <c r="K44" s="191"/>
      <c r="L44" s="190">
        <v>0</v>
      </c>
      <c r="M44" s="191"/>
      <c r="N44" s="190">
        <v>0</v>
      </c>
      <c r="O44" s="191"/>
      <c r="P44" s="190">
        <v>0</v>
      </c>
      <c r="Q44" s="191"/>
      <c r="R44" s="79">
        <f t="shared" si="2"/>
        <v>0</v>
      </c>
      <c r="S44" s="12"/>
    </row>
    <row r="45" spans="1:20">
      <c r="A45" s="12"/>
      <c r="B45" s="195" t="s">
        <v>143</v>
      </c>
      <c r="C45" s="195"/>
      <c r="D45" s="190">
        <v>658931.72699999996</v>
      </c>
      <c r="E45" s="191"/>
      <c r="F45" s="190">
        <v>4588.92</v>
      </c>
      <c r="G45" s="191"/>
      <c r="H45" s="190">
        <v>0</v>
      </c>
      <c r="I45" s="191"/>
      <c r="J45" s="190">
        <v>0</v>
      </c>
      <c r="K45" s="191"/>
      <c r="L45" s="190">
        <v>0</v>
      </c>
      <c r="M45" s="191"/>
      <c r="N45" s="190">
        <v>0</v>
      </c>
      <c r="O45" s="191"/>
      <c r="P45" s="190">
        <v>0</v>
      </c>
      <c r="Q45" s="191"/>
      <c r="R45" s="79">
        <f t="shared" si="2"/>
        <v>663520.647</v>
      </c>
      <c r="S45" s="12"/>
    </row>
    <row r="46" spans="1:20">
      <c r="A46" s="12"/>
      <c r="B46" s="193" t="s">
        <v>147</v>
      </c>
      <c r="C46" s="194"/>
      <c r="D46" s="190">
        <v>227759.342</v>
      </c>
      <c r="E46" s="191"/>
      <c r="F46" s="190">
        <v>49022.803</v>
      </c>
      <c r="G46" s="191"/>
      <c r="H46" s="190">
        <v>99808.933000000005</v>
      </c>
      <c r="I46" s="191"/>
      <c r="J46" s="190">
        <v>660234.603</v>
      </c>
      <c r="K46" s="191"/>
      <c r="L46" s="190">
        <v>38675.875999999997</v>
      </c>
      <c r="M46" s="191"/>
      <c r="N46" s="190">
        <v>460116.05499999999</v>
      </c>
      <c r="O46" s="191"/>
      <c r="P46" s="190">
        <v>290749.43199999997</v>
      </c>
      <c r="Q46" s="191"/>
      <c r="R46" s="79">
        <f t="shared" si="2"/>
        <v>1826367.044</v>
      </c>
      <c r="S46" s="12"/>
    </row>
    <row r="47" spans="1:20" ht="13.5" customHeight="1">
      <c r="A47" s="12"/>
      <c r="B47" s="192" t="s">
        <v>156</v>
      </c>
      <c r="C47" s="192"/>
      <c r="D47" s="190">
        <f>D30+D40+D46</f>
        <v>110095354.88699998</v>
      </c>
      <c r="E47" s="191"/>
      <c r="F47" s="190">
        <f>F30+F40+F46</f>
        <v>19528230.785999998</v>
      </c>
      <c r="G47" s="191"/>
      <c r="H47" s="190">
        <f>H30+H40+H46</f>
        <v>3931667.2820000001</v>
      </c>
      <c r="I47" s="191"/>
      <c r="J47" s="190">
        <f>J30+J40+J46</f>
        <v>8562052.1309999991</v>
      </c>
      <c r="K47" s="191"/>
      <c r="L47" s="190">
        <f>L30+L40+L46</f>
        <v>5301836.5650000004</v>
      </c>
      <c r="M47" s="191"/>
      <c r="N47" s="190">
        <f>N30+N40+N46</f>
        <v>2239952.2069999999</v>
      </c>
      <c r="O47" s="191"/>
      <c r="P47" s="190">
        <f>P30+P40+P46</f>
        <v>9968899.8699999973</v>
      </c>
      <c r="Q47" s="191"/>
      <c r="R47" s="79">
        <f>R30+R40+R46</f>
        <v>159627993.72799996</v>
      </c>
      <c r="S47" s="12"/>
    </row>
    <row r="48" spans="1:20" ht="3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ht="5.0999999999999996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>
      <c r="S50" s="12"/>
    </row>
  </sheetData>
  <mergeCells count="310">
    <mergeCell ref="A1:E1"/>
    <mergeCell ref="A2:S2"/>
    <mergeCell ref="A3:G3"/>
    <mergeCell ref="A4:R4"/>
    <mergeCell ref="A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8:C29"/>
    <mergeCell ref="D28:E29"/>
    <mergeCell ref="F28:G29"/>
    <mergeCell ref="H28:I29"/>
    <mergeCell ref="J28:K29"/>
    <mergeCell ref="L28:M29"/>
    <mergeCell ref="N28:O29"/>
    <mergeCell ref="P28:Q29"/>
    <mergeCell ref="B25:C25"/>
    <mergeCell ref="D25:E25"/>
    <mergeCell ref="F25:G25"/>
    <mergeCell ref="H25:I25"/>
    <mergeCell ref="J25:K25"/>
    <mergeCell ref="L25:M25"/>
    <mergeCell ref="R28:R29"/>
    <mergeCell ref="B30:C30"/>
    <mergeCell ref="D30:E30"/>
    <mergeCell ref="F30:G30"/>
    <mergeCell ref="H30:I30"/>
    <mergeCell ref="J30:K30"/>
    <mergeCell ref="L30:M30"/>
    <mergeCell ref="N30:O30"/>
    <mergeCell ref="P30:Q30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7:O47"/>
    <mergeCell ref="P47:Q47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&amp;R郡上市（連結）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01貸借対照表</vt:lpstr>
      <vt:lpstr>02行政コスト計算書</vt:lpstr>
      <vt:lpstr>03純資産変動計算書</vt:lpstr>
      <vt:lpstr>06有形固定資産明細</vt:lpstr>
      <vt:lpstr>'01貸借対照表'!Print_Area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2018-04-27T09:55:32Z</cp:lastPrinted>
  <dcterms:created xsi:type="dcterms:W3CDTF">2014-03-27T08:10:30Z</dcterms:created>
  <dcterms:modified xsi:type="dcterms:W3CDTF">2018-04-27T09:55:34Z</dcterms:modified>
</cp:coreProperties>
</file>