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53.1.19\h31\本所\03総務部\02財政課\H31 地方公会計制度\1.通知・調査等\R011017_H29財政状況資料集（公会計）の作成\2.提出\"/>
    </mc:Choice>
  </mc:AlternateContent>
  <bookViews>
    <workbookView xWindow="0" yWindow="60" windowWidth="15360" windowHeight="7575"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C39" i="10"/>
  <c r="BE38" i="10"/>
  <c r="AM38" i="10"/>
  <c r="C38" i="10"/>
  <c r="AM37" i="10"/>
  <c r="AM36" i="10"/>
  <c r="C34" i="10"/>
  <c r="C35" i="10" s="1"/>
  <c r="C36" i="10" l="1"/>
  <c r="C37" i="10" s="1"/>
  <c r="U34" i="10"/>
  <c r="U35" i="10" s="1"/>
  <c r="U36" i="10" s="1"/>
  <c r="U37" i="10" s="1"/>
  <c r="U38" i="10" s="1"/>
  <c r="U39"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W34" i="10" l="1"/>
  <c r="BW35" i="10" s="1"/>
  <c r="BW36" i="10" s="1"/>
  <c r="BW37" i="10" s="1"/>
  <c r="BW38"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<sst xmlns="http://schemas.openxmlformats.org/spreadsheetml/2006/main" count="1179" uniqueCount="634">
  <si>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</si>
  <si>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</si>
  <si>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</si>
  <si>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</si>
  <si>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</si>
  <si>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</si>
  <si>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</si>
  <si>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</si>
  <si>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</si>
  <si>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</si>
  <si>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</si>
  <si>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</si>
  <si>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</si>
  <si>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</si>
  <si>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</si>
  <si>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</si>
  <si>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</si>
  <si>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</si>
  <si>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</si>
  <si>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</si>
  <si>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</si>
  <si>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</si>
  <si>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</si>
  <si>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</si>
  <si>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</si>
  <si>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</si>
  <si>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</si>
  <si>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</si>
  <si>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</si>
  <si>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</si>
  <si>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</si>
  <si>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</si>
  <si>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</si>
  <si>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</si>
  <si>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</si>
  <si>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</si>
  <si>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</si>
  <si>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</si>
  <si>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</si>
  <si>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</si>
  <si>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</si>
  <si>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</si>
  <si>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</si>
  <si>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</si>
  <si>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</si>
  <si>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</si>
  <si>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</si>
  <si>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</si>
  <si>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</si>
  <si>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</si>
  <si>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</si>
  <si>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</si>
  <si>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</si>
  <si>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</si>
  <si>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</si>
  <si>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</si>
  <si>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</si>
  <si>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</si>
  <si>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</si>
  <si>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</si>
  <si>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</si>
  <si>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</si>
  <si>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</si>
  <si>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</si>
  <si>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</si>
  <si>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</si>
  <si>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</si>
  <si>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</si>
  <si>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</si>
  <si>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</si>
  <si>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</si>
  <si>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</si>
  <si>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</si>
  <si>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</si>
  <si>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</si>
  <si>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</si>
  <si>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</si>
  <si>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</si>
  <si>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</si>
  <si>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</si>
  <si>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</si>
  <si>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</si>
  <si>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</si>
  <si>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</si>
  <si>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</si>
  <si>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</si>
  <si>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</si>
  <si>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</si>
  <si>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</si>
  <si>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</si>
  <si>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</si>
  <si>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郡上市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</si>
  <si>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</si>
  <si>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</si>
  <si>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</si>
  <si>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</si>
  <si>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</si>
  <si>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</si>
  <si>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</si>
  <si>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</si>
  <si>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</si>
  <si>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</si>
  <si>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</si>
  <si>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</si>
  <si>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</si>
  <si>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</si>
  <si>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</si>
  <si>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</si>
  <si>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</si>
  <si>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</si>
  <si>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</si>
  <si>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</si>
  <si>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</si>
  <si>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</si>
  <si>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</si>
  <si>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</si>
  <si>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</si>
  <si>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</si>
  <si>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</si>
  <si>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</si>
  <si>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</si>
  <si>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</si>
  <si>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</si>
  <si>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</si>
  <si>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</si>
  <si>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</si>
  <si>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</si>
  <si>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</si>
  <si>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</si>
  <si>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</si>
  <si>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</si>
  <si>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</si>
  <si>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</si>
  <si>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</si>
  <si>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</si>
  <si>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</si>
  <si>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</si>
  <si>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</si>
  <si>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</si>
  <si>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</si>
  <si>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</si>
  <si>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</si>
  <si>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</si>
  <si>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</si>
  <si>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</si>
  <si>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</si>
  <si>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</si>
  <si>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</si>
  <si>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</si>
  <si>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</si>
  <si>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</si>
  <si>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</si>
  <si>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</si>
  <si>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</si>
  <si>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</si>
  <si>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</si>
  <si>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</si>
  <si>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</si>
  <si>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</si>
  <si>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</si>
  <si>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</si>
  <si>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</si>
  <si>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</si>
  <si>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</si>
  <si>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</si>
  <si>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</si>
  <si>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</si>
  <si>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</si>
  <si>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</si>
  <si>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</si>
  <si>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</si>
  <si>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</si>
  <si>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</si>
  <si>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</si>
  <si>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</si>
  <si>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</si>
  <si>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</si>
  <si>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</si>
  <si>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</si>
  <si>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</si>
  <si>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</si>
  <si>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</si>
  <si>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</si>
  <si>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</si>
  <si>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</si>
  <si>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</si>
  <si>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</si>
  <si>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</si>
  <si>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</si>
  <si>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</si>
  <si>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</si>
  <si>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</si>
  <si>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</si>
  <si>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</si>
  <si>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</si>
  <si>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</si>
  <si>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</si>
  <si>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</si>
  <si>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</si>
  <si>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</si>
  <si>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</si>
  <si>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</si>
  <si>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</si>
  <si>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</si>
  <si>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</si>
  <si>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岐阜県郡上市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</si>
  <si>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</si>
  <si>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</si>
  <si>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</si>
  <si>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</si>
  <si>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</si>
  <si>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</si>
  <si>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</si>
  <si>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</si>
  <si>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</si>
  <si>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</si>
  <si>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</si>
  <si>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</si>
  <si>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</si>
  <si>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</si>
  <si>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</si>
  <si>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</si>
  <si>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</si>
  <si>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</si>
  <si>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</si>
  <si>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</si>
  <si>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</si>
  <si>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</si>
  <si>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</si>
  <si>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</si>
  <si>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</si>
  <si>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</si>
  <si>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</si>
  <si>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</si>
  <si>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</si>
  <si>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</si>
  <si>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</si>
  <si>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</si>
  <si>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t>
    <phoneticPr fontId="5"/>
  </si>
  <si>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</si>
  <si>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</si>
  <si>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</si>
  <si>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</si>
  <si>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</si>
  <si>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</si>
  <si>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</si>
  <si>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</si>
  <si>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</si>
  <si>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</si>
  <si>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</si>
  <si>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</si>
  <si>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</si>
  <si>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</si>
  <si>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</si>
  <si>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</si>
  <si>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</si>
  <si>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</si>
  <si>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</si>
  <si>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</si>
  <si>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</si>
  <si>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</si>
  <si>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</si>
  <si>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</si>
  <si>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</si>
  <si>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</si>
  <si>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</si>
  <si>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</si>
  <si>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</si>
  <si>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</si>
  <si>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</si>
  <si>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</si>
  <si>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</si>
  <si>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</si>
  <si>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</si>
  <si>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</si>
  <si>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</si>
  <si>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</si>
  <si>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</si>
  <si>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</si>
  <si>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</si>
  <si>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</si>
  <si>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</si>
  <si>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</si>
  <si>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</si>
  <si>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</si>
  <si>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</si>
  <si>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</si>
  <si>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</si>
  <si>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</si>
  <si>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</si>
  <si>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</si>
  <si>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</si>
  <si>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</si>
  <si>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</si>
  <si>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</si>
  <si>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</si>
  <si>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</si>
  <si>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</si>
  <si>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</si>
  <si>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</si>
  <si>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</si>
  <si>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</si>
  <si>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</si>
  <si>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</si>
  <si>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</si>
  <si>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</si>
  <si>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</si>
  <si>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</si>
  <si>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</si>
  <si>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</si>
  <si>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</si>
  <si>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</si>
  <si>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</si>
  <si>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</si>
  <si>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</si>
  <si>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</si>
  <si>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</si>
  <si>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</si>
  <si>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</si>
  <si>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</si>
  <si>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</si>
  <si>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</si>
  <si>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</si>
  <si>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</si>
  <si>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</si>
  <si>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</si>
  <si>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</si>
  <si>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</si>
  <si>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</si>
  <si>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</si>
  <si>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</si>
  <si>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</si>
  <si>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</si>
  <si>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</si>
  <si>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</si>
  <si>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</si>
  <si>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</si>
  <si>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</si>
  <si>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</si>
  <si>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</si>
  <si>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</si>
  <si>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</si>
  <si>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</si>
  <si>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</si>
  <si>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</si>
  <si>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</si>
  <si>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</si>
  <si>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</si>
  <si>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</si>
  <si>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</si>
  <si>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</si>
  <si>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</si>
  <si>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</si>
  <si>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</si>
  <si>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</si>
  <si>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岐阜県郡上市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</si>
  <si>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</si>
  <si>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</si>
  <si>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</si>
  <si>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</si>
  <si>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</si>
  <si>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</si>
  <si>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</si>
  <si>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</si>
  <si>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</si>
  <si>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</si>
  <si>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</si>
  <si>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</si>
  <si>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</si>
  <si>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</si>
  <si>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</si>
  <si>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</si>
  <si>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</si>
  <si>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</si>
  <si>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</si>
  <si>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</si>
  <si>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青少年育英奨学資金貸付特別会計</t>
    <phoneticPr fontId="5"/>
  </si>
  <si>
    <t>鉄道経営対策事業基金特別会計</t>
    <phoneticPr fontId="5"/>
  </si>
  <si>
    <t>-</t>
    <phoneticPr fontId="5"/>
  </si>
  <si>
    <t>ケーブルテレビ事業特別会計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</si>
  <si>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</si>
  <si>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</si>
  <si>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</si>
  <si>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</si>
  <si>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</si>
  <si>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</si>
  <si>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</si>
  <si>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</si>
  <si>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</si>
  <si>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</si>
  <si>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</si>
  <si>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</si>
  <si>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</si>
  <si>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</si>
  <si>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</si>
  <si>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国民健康保険特別会計（直営診療施設勘定）</t>
    <phoneticPr fontId="5"/>
  </si>
  <si>
    <t>介護保険特別会計</t>
    <phoneticPr fontId="5"/>
  </si>
  <si>
    <t>後期高齢者医療特別会計</t>
    <phoneticPr fontId="5"/>
  </si>
  <si>
    <t>介護サービス事業特別会計</t>
    <phoneticPr fontId="5"/>
  </si>
  <si>
    <t>駐車場事業特別会計</t>
    <phoneticPr fontId="5"/>
  </si>
  <si>
    <t>水道事業会計</t>
    <phoneticPr fontId="5"/>
  </si>
  <si>
    <t>法適用企業</t>
    <phoneticPr fontId="5"/>
  </si>
  <si>
    <t>病院事業会計</t>
    <phoneticPr fontId="5"/>
  </si>
  <si>
    <t>法適用企業</t>
    <phoneticPr fontId="5"/>
  </si>
  <si>
    <t>簡易水道事業特別会計</t>
    <phoneticPr fontId="5"/>
  </si>
  <si>
    <t>法非適用企業</t>
    <phoneticPr fontId="5"/>
  </si>
  <si>
    <t>下水道事業特別会計</t>
    <phoneticPr fontId="5"/>
  </si>
  <si>
    <t>法非適用企業</t>
    <phoneticPr fontId="5"/>
  </si>
  <si>
    <t>小水力発電事業特別会計</t>
    <phoneticPr fontId="5"/>
  </si>
  <si>
    <t>-</t>
    <phoneticPr fontId="5"/>
  </si>
  <si>
    <t>法非適用企業</t>
    <phoneticPr fontId="5"/>
  </si>
  <si>
    <t>宅地開発特別会計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</si>
  <si>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</si>
  <si>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</si>
  <si>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</si>
  <si>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</si>
  <si>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</si>
  <si>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</si>
  <si>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</si>
  <si>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</si>
  <si>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</si>
  <si>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</si>
  <si>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</si>
  <si>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</si>
  <si>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</si>
  <si>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</si>
  <si>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</si>
  <si>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</si>
  <si>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</si>
  <si>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</si>
  <si>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</si>
  <si>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</si>
  <si>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</si>
  <si>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</si>
  <si>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</si>
  <si>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</si>
  <si>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</si>
  <si>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</si>
  <si>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</si>
  <si>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</si>
  <si>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</si>
  <si>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</si>
  <si>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</si>
  <si>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</si>
  <si>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</si>
  <si>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</si>
  <si>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</si>
  <si>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</si>
  <si>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</si>
  <si>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</si>
  <si>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</si>
  <si>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</si>
  <si>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</si>
  <si>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</si>
  <si>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</si>
  <si>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</si>
  <si>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</si>
  <si>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</si>
  <si>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</si>
  <si>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</si>
  <si>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</si>
  <si>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</si>
  <si>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</si>
  <si>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</si>
  <si>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</si>
  <si>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</si>
  <si>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</si>
  <si>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</si>
  <si>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</si>
  <si>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</si>
  <si>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</si>
  <si>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</si>
  <si>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</si>
  <si>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</si>
  <si>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</si>
  <si>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</si>
  <si>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</si>
  <si>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</si>
  <si>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</si>
  <si>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</si>
  <si>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</si>
  <si>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</si>
  <si>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病院事業会計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</si>
  <si>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</si>
  <si>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</si>
  <si>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</si>
  <si>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</si>
  <si>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</si>
  <si>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</si>
  <si>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</si>
  <si>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</si>
  <si>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</si>
  <si>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</si>
  <si>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</si>
  <si>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</si>
  <si>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</si>
  <si>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</si>
  <si>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</si>
  <si>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</si>
  <si>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</si>
  <si>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</si>
  <si>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</si>
  <si>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</si>
  <si>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</si>
  <si>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</si>
  <si>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</si>
  <si>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</si>
  <si>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</si>
  <si>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</si>
  <si>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</si>
  <si>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</si>
  <si>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</si>
  <si>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</si>
  <si>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</si>
  <si>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</si>
  <si>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</si>
  <si>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</si>
  <si>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</si>
  <si>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</si>
  <si>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</si>
  <si>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</si>
  <si>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</si>
  <si>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</si>
  <si>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</si>
  <si>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</si>
  <si>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</si>
  <si>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</si>
  <si>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</si>
  <si>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</si>
  <si>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</si>
  <si>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</si>
  <si>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</si>
  <si>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</si>
  <si>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</si>
  <si>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</si>
  <si>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</si>
  <si>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</si>
  <si>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</si>
  <si>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</si>
  <si>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</si>
  <si>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</si>
  <si>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</si>
  <si>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</si>
  <si>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</si>
  <si>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</si>
  <si>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</si>
  <si>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</si>
  <si>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</si>
  <si>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</si>
  <si>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</si>
  <si>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</si>
  <si>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</si>
  <si>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</si>
  <si>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</si>
  <si>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</si>
  <si>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</si>
  <si>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</si>
  <si>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</si>
  <si>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</si>
  <si>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</si>
  <si>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</si>
  <si>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</si>
  <si>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</si>
  <si>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</si>
  <si>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</si>
  <si>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</si>
  <si>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</si>
  <si>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</si>
  <si>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</si>
  <si>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</si>
  <si>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</si>
  <si>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6.29</t>
  </si>
  <si>
    <t>水道事業会計</t>
  </si>
  <si>
    <t>一般会計</t>
  </si>
  <si>
    <t>国民健康保険特別会計</t>
  </si>
  <si>
    <t>病院事業会計</t>
  </si>
  <si>
    <t>介護保険特別会計</t>
  </si>
  <si>
    <t>簡易水道事業特別会計</t>
  </si>
  <si>
    <t>国民健康保険特別会計（直営診療施設勘定）</t>
  </si>
  <si>
    <t>下水道事業特別会計</t>
  </si>
  <si>
    <t>その他会計（赤字）</t>
  </si>
  <si>
    <t>その他会計（黒字）</t>
  </si>
  <si>
    <t>岐阜県市町村職員退職手当組合</t>
    <rPh sb="0" eb="3">
      <t>ギフケン</t>
    </rPh>
    <rPh sb="3" eb="6">
      <t>シチョウソン</t>
    </rPh>
    <rPh sb="6" eb="8">
      <t>ショクイン</t>
    </rPh>
    <rPh sb="8" eb="10">
      <t>タイショク</t>
    </rPh>
    <rPh sb="10" eb="12">
      <t>テア</t>
    </rPh>
    <rPh sb="12" eb="14">
      <t>クミアイ</t>
    </rPh>
    <phoneticPr fontId="11"/>
  </si>
  <si>
    <t>岐阜県市町村会館組合</t>
    <rPh sb="0" eb="3">
      <t>ギフケン</t>
    </rPh>
    <rPh sb="3" eb="6">
      <t>シチョウソン</t>
    </rPh>
    <rPh sb="6" eb="8">
      <t>カイカン</t>
    </rPh>
    <rPh sb="8" eb="10">
      <t>クミアイ</t>
    </rPh>
    <phoneticPr fontId="11"/>
  </si>
  <si>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11"/>
  </si>
  <si>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11"/>
  </si>
  <si>
    <t>中濃地域農業共済事務組合</t>
    <rPh sb="0" eb="2">
      <t>チュウノウ</t>
    </rPh>
    <rPh sb="2" eb="4">
      <t>チイキ</t>
    </rPh>
    <rPh sb="4" eb="6">
      <t>ノウギョウ</t>
    </rPh>
    <rPh sb="6" eb="8">
      <t>キョウサイ</t>
    </rPh>
    <rPh sb="8" eb="10">
      <t>ジム</t>
    </rPh>
    <rPh sb="10" eb="12">
      <t>クミアイ</t>
    </rPh>
    <phoneticPr fontId="11"/>
  </si>
  <si>
    <t>（一財）郡上八幡産業振興公社</t>
    <rPh sb="1" eb="2">
      <t>イチ</t>
    </rPh>
    <rPh sb="2" eb="3">
      <t>ザイ</t>
    </rPh>
    <rPh sb="4" eb="6">
      <t>グジョウ</t>
    </rPh>
    <rPh sb="6" eb="8">
      <t>ハチマン</t>
    </rPh>
    <rPh sb="8" eb="10">
      <t>サンギョウ</t>
    </rPh>
    <rPh sb="10" eb="12">
      <t>シンコウ</t>
    </rPh>
    <rPh sb="12" eb="14">
      <t>コウシャ</t>
    </rPh>
    <phoneticPr fontId="11"/>
  </si>
  <si>
    <t>郡上大和総合開発</t>
    <rPh sb="0" eb="2">
      <t>グジョウ</t>
    </rPh>
    <rPh sb="2" eb="4">
      <t>ダイワ</t>
    </rPh>
    <rPh sb="4" eb="6">
      <t>ソウゴウ</t>
    </rPh>
    <rPh sb="6" eb="8">
      <t>カイハツ</t>
    </rPh>
    <phoneticPr fontId="11"/>
  </si>
  <si>
    <t>㈲阿弥陀ケ滝観光</t>
    <rPh sb="1" eb="4">
      <t>アミダ</t>
    </rPh>
    <rPh sb="5" eb="6">
      <t>タキ</t>
    </rPh>
    <rPh sb="6" eb="8">
      <t>カンコウ</t>
    </rPh>
    <phoneticPr fontId="11"/>
  </si>
  <si>
    <t>㈱伊野原の郷</t>
    <rPh sb="1" eb="2">
      <t>イ</t>
    </rPh>
    <rPh sb="2" eb="4">
      <t>ノハラ</t>
    </rPh>
    <rPh sb="5" eb="6">
      <t>ゴウ</t>
    </rPh>
    <phoneticPr fontId="11"/>
  </si>
  <si>
    <t>㈱ハイウェイたかす</t>
  </si>
  <si>
    <t>㈱イーグル</t>
  </si>
  <si>
    <t>㈱ネーブルみなみ</t>
  </si>
  <si>
    <t>㈱ジェイエムみなみ</t>
  </si>
  <si>
    <t>奥濃飛白山観光㈱</t>
    <rPh sb="0" eb="1">
      <t>オク</t>
    </rPh>
    <rPh sb="1" eb="3">
      <t>ノウヒ</t>
    </rPh>
    <rPh sb="3" eb="5">
      <t>ハクサン</t>
    </rPh>
    <rPh sb="5" eb="7">
      <t>カンコウ</t>
    </rPh>
    <phoneticPr fontId="11"/>
  </si>
  <si>
    <t>㈱郡上ネット</t>
    <rPh sb="1" eb="3">
      <t>グジョウ</t>
    </rPh>
    <phoneticPr fontId="11"/>
  </si>
  <si>
    <t>長良川鉄道㈱</t>
    <rPh sb="0" eb="3">
      <t>ナガラガワ</t>
    </rPh>
    <rPh sb="3" eb="5">
      <t>テツドウ</t>
    </rPh>
    <phoneticPr fontId="11"/>
  </si>
  <si>
    <t>-</t>
    <phoneticPr fontId="2"/>
  </si>
  <si>
    <t>-</t>
    <phoneticPr fontId="2"/>
  </si>
  <si>
    <t>-</t>
    <phoneticPr fontId="2"/>
  </si>
  <si>
    <t>基金35百万円繰入</t>
    <rPh sb="0" eb="2">
      <t>キキン</t>
    </rPh>
    <rPh sb="4" eb="6">
      <t>ヒャクマン</t>
    </rPh>
    <rPh sb="6" eb="7">
      <t>エン</t>
    </rPh>
    <rPh sb="7" eb="9">
      <t>クリイレ</t>
    </rPh>
    <phoneticPr fontId="2"/>
  </si>
  <si>
    <t>公共施設整備基金</t>
    <rPh sb="0" eb="2">
      <t>コウキョウ</t>
    </rPh>
    <rPh sb="2" eb="4">
      <t>シセツ</t>
    </rPh>
    <rPh sb="4" eb="6">
      <t>セイビ</t>
    </rPh>
    <rPh sb="6" eb="8">
      <t>キキン</t>
    </rPh>
    <phoneticPr fontId="11"/>
  </si>
  <si>
    <t>地域振興基金</t>
    <rPh sb="0" eb="2">
      <t>チイキ</t>
    </rPh>
    <rPh sb="2" eb="4">
      <t>シンコウ</t>
    </rPh>
    <rPh sb="4" eb="6">
      <t>キキン</t>
    </rPh>
    <phoneticPr fontId="11"/>
  </si>
  <si>
    <t>ふるさと基金</t>
    <rPh sb="4" eb="6">
      <t>キキン</t>
    </rPh>
    <phoneticPr fontId="11"/>
  </si>
  <si>
    <t>鉄道経営対策事業基金</t>
    <rPh sb="0" eb="2">
      <t>テツドウ</t>
    </rPh>
    <rPh sb="2" eb="4">
      <t>ケイエイ</t>
    </rPh>
    <rPh sb="4" eb="6">
      <t>タイサク</t>
    </rPh>
    <rPh sb="6" eb="8">
      <t>ジギョウ</t>
    </rPh>
    <rPh sb="8" eb="10">
      <t>キキン</t>
    </rPh>
    <phoneticPr fontId="11"/>
  </si>
  <si>
    <t>ケーブルテレビ事業整備基金</t>
    <rPh sb="7" eb="9">
      <t>ジギョウ</t>
    </rPh>
    <rPh sb="9" eb="11">
      <t>セイビ</t>
    </rPh>
    <rPh sb="11" eb="13">
      <t>キキン</t>
    </rPh>
    <phoneticPr fontId="11"/>
  </si>
  <si>
    <t>その他特定目的基金596百万円繰入、特別会計6百万円繰入、財産区特別会計10百万円繰入</t>
    <phoneticPr fontId="2"/>
  </si>
  <si>
    <t>基金26万円繰入</t>
    <rPh sb="0" eb="2">
      <t>キキン</t>
    </rPh>
    <rPh sb="4" eb="6">
      <t>マンエン</t>
    </rPh>
    <rPh sb="6" eb="8">
      <t>クリイレ</t>
    </rPh>
    <phoneticPr fontId="2"/>
  </si>
  <si>
    <t>基金8百万円繰入</t>
    <rPh sb="0" eb="2">
      <t>キキン</t>
    </rPh>
    <rPh sb="3" eb="5">
      <t>ヒャクマン</t>
    </rPh>
    <rPh sb="5" eb="6">
      <t>エン</t>
    </rPh>
    <rPh sb="6" eb="8">
      <t>クリイレ</t>
    </rPh>
    <phoneticPr fontId="2"/>
  </si>
  <si>
    <t>-</t>
    <phoneticPr fontId="2"/>
  </si>
  <si>
    <t>法適用企業</t>
    <rPh sb="0" eb="1">
      <t>ホウ</t>
    </rPh>
    <rPh sb="1" eb="3">
      <t>テキヨウ</t>
    </rPh>
    <rPh sb="3" eb="5">
      <t>キギョウ</t>
    </rPh>
    <phoneticPr fontId="2"/>
  </si>
  <si>
    <t>-</t>
    <phoneticPr fontId="2"/>
  </si>
  <si>
    <t>基金から720百万円繰入</t>
    <rPh sb="0" eb="2">
      <t>キキン</t>
    </rPh>
    <rPh sb="7" eb="10">
      <t>ヒャクマンエン</t>
    </rPh>
    <rPh sb="10" eb="12">
      <t>クリイレ</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</si>
  <si>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</si>
  <si>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</si>
  <si>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</si>
  <si>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</si>
  <si>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</si>
  <si>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</si>
  <si>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</si>
  <si>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</si>
  <si>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</si>
  <si>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計画的な地方債の発行により、将来負担比率は類似団体と比較して低い水準となっている。
　有形固定資産減価償却率も類似団体より低い水準となっているのは、道路等インフラ資産において、地方債を活用した改良、長寿命化を推進していることや、合併以降の大規模施設の新規建設によるものである。
　今後も計画的な地方債発行により、将来負担額の抑制に努めるとともに、公共施設等総合管理計画に沿った施設の更新、集約化を推進することで、各比率の抑制を図る。</t>
    <rPh sb="1" eb="4">
      <t>ケイカクテキ</t>
    </rPh>
    <rPh sb="5" eb="8">
      <t>チホウサイ</t>
    </rPh>
    <rPh sb="9" eb="11">
      <t>ハッコウ</t>
    </rPh>
    <rPh sb="15" eb="17">
      <t>ショウライ</t>
    </rPh>
    <rPh sb="17" eb="19">
      <t>フタン</t>
    </rPh>
    <rPh sb="19" eb="21">
      <t>ヒリツ</t>
    </rPh>
    <rPh sb="22" eb="24">
      <t>ルイジ</t>
    </rPh>
    <rPh sb="24" eb="26">
      <t>ダンタイ</t>
    </rPh>
    <rPh sb="27" eb="29">
      <t>ヒカク</t>
    </rPh>
    <rPh sb="31" eb="32">
      <t>ヒク</t>
    </rPh>
    <rPh sb="33" eb="35">
      <t>スイジュン</t>
    </rPh>
    <rPh sb="44" eb="46">
      <t>ユウケイ</t>
    </rPh>
    <rPh sb="46" eb="48">
      <t>コテイ</t>
    </rPh>
    <rPh sb="48" eb="50">
      <t>シサン</t>
    </rPh>
    <rPh sb="50" eb="52">
      <t>ゲンカ</t>
    </rPh>
    <rPh sb="52" eb="54">
      <t>ショウキャク</t>
    </rPh>
    <rPh sb="54" eb="55">
      <t>リツ</t>
    </rPh>
    <rPh sb="56" eb="58">
      <t>ルイジ</t>
    </rPh>
    <rPh sb="58" eb="60">
      <t>ダンタイ</t>
    </rPh>
    <rPh sb="62" eb="63">
      <t>ヒク</t>
    </rPh>
    <rPh sb="64" eb="66">
      <t>スイジュン</t>
    </rPh>
    <rPh sb="75" eb="77">
      <t>ドウロ</t>
    </rPh>
    <rPh sb="77" eb="78">
      <t>トウ</t>
    </rPh>
    <rPh sb="82" eb="84">
      <t>シサン</t>
    </rPh>
    <rPh sb="89" eb="92">
      <t>チホウサイ</t>
    </rPh>
    <rPh sb="115" eb="117">
      <t>ガッペイ</t>
    </rPh>
    <rPh sb="117" eb="119">
      <t>イコウ</t>
    </rPh>
    <rPh sb="120" eb="123">
      <t>ダイキボ</t>
    </rPh>
    <rPh sb="123" eb="125">
      <t>シセツ</t>
    </rPh>
    <rPh sb="126" eb="128">
      <t>シンキ</t>
    </rPh>
    <rPh sb="128" eb="130">
      <t>ケンセツ</t>
    </rPh>
    <rPh sb="141" eb="143">
      <t>コンゴ</t>
    </rPh>
    <rPh sb="144" eb="147">
      <t>ケイカクテキ</t>
    </rPh>
    <rPh sb="148" eb="151">
      <t>チホウサイ</t>
    </rPh>
    <rPh sb="151" eb="153">
      <t>ハッコウ</t>
    </rPh>
    <rPh sb="157" eb="159">
      <t>ショウライ</t>
    </rPh>
    <rPh sb="159" eb="161">
      <t>フタン</t>
    </rPh>
    <rPh sb="161" eb="162">
      <t>ガク</t>
    </rPh>
    <rPh sb="163" eb="165">
      <t>ヨクセイ</t>
    </rPh>
    <rPh sb="166" eb="167">
      <t>ツト</t>
    </rPh>
    <rPh sb="174" eb="176">
      <t>コウキョウ</t>
    </rPh>
    <rPh sb="176" eb="178">
      <t>シセツ</t>
    </rPh>
    <rPh sb="178" eb="179">
      <t>トウ</t>
    </rPh>
    <rPh sb="179" eb="181">
      <t>ソウゴウ</t>
    </rPh>
    <rPh sb="181" eb="183">
      <t>カンリ</t>
    </rPh>
    <rPh sb="183" eb="185">
      <t>ケイカク</t>
    </rPh>
    <rPh sb="186" eb="187">
      <t>ソ</t>
    </rPh>
    <rPh sb="189" eb="191">
      <t>シセツ</t>
    </rPh>
    <rPh sb="192" eb="194">
      <t>コウシン</t>
    </rPh>
    <rPh sb="195" eb="198">
      <t>シュウヤクカ</t>
    </rPh>
    <rPh sb="199" eb="201">
      <t>スイシン</t>
    </rPh>
    <rPh sb="207" eb="208">
      <t>カク</t>
    </rPh>
    <rPh sb="208" eb="210">
      <t>ヒリツ</t>
    </rPh>
    <rPh sb="211" eb="213">
      <t>ヨクセイ</t>
    </rPh>
    <rPh sb="214" eb="215">
      <t>ハカ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</si>
  <si>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</si>
  <si>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</si>
  <si>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</si>
  <si>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</si>
  <si>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</si>
  <si>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</si>
  <si>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平成28年度まで類似団体と比較して低くなっていたが、平成29年度においては高くなっている。これは、平成28年度から平成29年度における普通建設事業費の増加に伴う合併特例債等地方債の活用により、新規地方債発行額が増加したためである。
　実質公債費比率は、計画的な地方債の発行により低下してきているものの、類似団体と比較して高くなっている。
　今後も中期財政試算による地方債の発行や、標準財政規模、基金残高に注視しながら、将来負担比率及び実質公債費比率の抑制に努める。</t>
    <rPh sb="1" eb="3">
      <t>ショウライ</t>
    </rPh>
    <rPh sb="3" eb="5">
      <t>フタン</t>
    </rPh>
    <rPh sb="5" eb="7">
      <t>ヒリツ</t>
    </rPh>
    <rPh sb="8" eb="10">
      <t>ヘイセイ</t>
    </rPh>
    <rPh sb="12" eb="14">
      <t>ネンド</t>
    </rPh>
    <rPh sb="16" eb="18">
      <t>ルイジ</t>
    </rPh>
    <rPh sb="18" eb="20">
      <t>ダンタイ</t>
    </rPh>
    <rPh sb="21" eb="23">
      <t>ヒカク</t>
    </rPh>
    <rPh sb="25" eb="26">
      <t>ヒク</t>
    </rPh>
    <rPh sb="34" eb="36">
      <t>ヘイセイ</t>
    </rPh>
    <rPh sb="38" eb="40">
      <t>ネンド</t>
    </rPh>
    <rPh sb="45" eb="46">
      <t>タカ</t>
    </rPh>
    <rPh sb="57" eb="59">
      <t>ヘイセイ</t>
    </rPh>
    <rPh sb="61" eb="63">
      <t>ネンド</t>
    </rPh>
    <rPh sb="65" eb="67">
      <t>ヘイセイ</t>
    </rPh>
    <rPh sb="69" eb="71">
      <t>ネンド</t>
    </rPh>
    <rPh sb="75" eb="77">
      <t>フツウ</t>
    </rPh>
    <rPh sb="77" eb="79">
      <t>ケンセツ</t>
    </rPh>
    <rPh sb="79" eb="82">
      <t>ジギョウヒ</t>
    </rPh>
    <rPh sb="83" eb="85">
      <t>ゾウカ</t>
    </rPh>
    <rPh sb="86" eb="87">
      <t>トモナ</t>
    </rPh>
    <rPh sb="88" eb="90">
      <t>ガッペイ</t>
    </rPh>
    <rPh sb="90" eb="92">
      <t>トクレイ</t>
    </rPh>
    <rPh sb="92" eb="93">
      <t>サイ</t>
    </rPh>
    <rPh sb="93" eb="94">
      <t>トウ</t>
    </rPh>
    <rPh sb="94" eb="97">
      <t>チホウサイ</t>
    </rPh>
    <rPh sb="98" eb="100">
      <t>カツヨウ</t>
    </rPh>
    <rPh sb="104" eb="106">
      <t>シンキ</t>
    </rPh>
    <rPh sb="106" eb="109">
      <t>チホウサイ</t>
    </rPh>
    <rPh sb="109" eb="112">
      <t>ハッコウガク</t>
    </rPh>
    <rPh sb="113" eb="115">
      <t>ゾウカ</t>
    </rPh>
    <rPh sb="125" eb="127">
      <t>ジッシツ</t>
    </rPh>
    <rPh sb="127" eb="130">
      <t>コウサイヒ</t>
    </rPh>
    <rPh sb="130" eb="132">
      <t>ヒリツ</t>
    </rPh>
    <rPh sb="134" eb="137">
      <t>ケイカクテキ</t>
    </rPh>
    <rPh sb="138" eb="141">
      <t>チホウサイ</t>
    </rPh>
    <rPh sb="142" eb="144">
      <t>ハッコウ</t>
    </rPh>
    <rPh sb="147" eb="149">
      <t>テイカ</t>
    </rPh>
    <rPh sb="159" eb="161">
      <t>ルイジ</t>
    </rPh>
    <rPh sb="161" eb="163">
      <t>ダンタイ</t>
    </rPh>
    <rPh sb="164" eb="166">
      <t>ヒカク</t>
    </rPh>
    <rPh sb="168" eb="169">
      <t>タカ</t>
    </rPh>
    <rPh sb="178" eb="180">
      <t>コンゴ</t>
    </rPh>
    <rPh sb="181" eb="183">
      <t>チュウキ</t>
    </rPh>
    <rPh sb="183" eb="185">
      <t>ザイセイ</t>
    </rPh>
    <rPh sb="185" eb="187">
      <t>シサン</t>
    </rPh>
    <rPh sb="190" eb="193">
      <t>チホウサイ</t>
    </rPh>
    <rPh sb="194" eb="196">
      <t>ハッコウ</t>
    </rPh>
    <rPh sb="198" eb="200">
      <t>ヒョウジュン</t>
    </rPh>
    <rPh sb="200" eb="202">
      <t>ザイセイ</t>
    </rPh>
    <rPh sb="202" eb="204">
      <t>キボ</t>
    </rPh>
    <rPh sb="205" eb="207">
      <t>キキン</t>
    </rPh>
    <rPh sb="207" eb="209">
      <t>ザンダカ</t>
    </rPh>
    <rPh sb="210" eb="212">
      <t>チュウシ</t>
    </rPh>
    <rPh sb="217" eb="219">
      <t>ショウライ</t>
    </rPh>
    <rPh sb="219" eb="221">
      <t>フタン</t>
    </rPh>
    <rPh sb="221" eb="223">
      <t>ヒリツ</t>
    </rPh>
    <rPh sb="223" eb="224">
      <t>オヨ</t>
    </rPh>
    <rPh sb="225" eb="227">
      <t>ジッシツ</t>
    </rPh>
    <rPh sb="227" eb="230">
      <t>コウサイヒ</t>
    </rPh>
    <rPh sb="230" eb="232">
      <t>ヒリツ</t>
    </rPh>
    <rPh sb="233" eb="235">
      <t>ヨクセイ</t>
    </rPh>
    <rPh sb="236" eb="237">
      <t>ツト</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</si>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</sst>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81768</c:v>
                </c:pt>
                <c:pt idx="3">
                  <c:v>65876</c:v>
                </c:pt>
                <c:pt idx="4">
                  <c:v>68468</c:v>
                </c:pt>
              </c:numCache>
            </c:numRef>
          </c:val>
          <c:smooth val="0"/>
          <c:extLst>
            <c:ext xmlns:c16="http://schemas.microsoft.com/office/drawing/2014/chart" uri="{C3380CC4-5D6E-409C-BE32-E72D297353CC}">
              <c16:uniqueId val="{00000000-76F2-4BF0-A189-4810C927BC7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104682</c:v>
                </c:pt>
                <c:pt idx="1">
                  <c:v>118419</c:v>
                </c:pt>
                <c:pt idx="2">
                  <c:v>113182</c:v>
                </c:pt>
                <c:pt idx="3">
                  <c:v>95675</c:v>
                </c:pt>
                <c:pt idx="4">
                  <c:v>186572</c:v>
                </c:pt>
              </c:numCache>
            </c:numRef>
          </c:val>
          <c:smooth val="0"/>
          <c:extLst>
            <c:ext xmlns:c16="http://schemas.microsoft.com/office/drawing/2014/chart" uri="{C3380CC4-5D6E-409C-BE32-E72D297353CC}">
              <c16:uniqueId val="{00000001-76F2-4BF0-A189-4810C927BC7E}"/>
            </c:ext>
          </c:extLst>
        </c:ser>
        <c:dLbls>
          <c:showLegendKey val="0"/>
          <c:showVal val="0"/>
          <c:showCatName val="0"/>
          <c:showSerName val="0"/>
          <c:showPercent val="0"/>
          <c:showBubbleSize val="0"/>
        </c:dLbls>
        <c:marker val="1"/>
        <c:smooth val="0"/>
        <c:axId val="115036928"/>
        <c:axId val="115038848"/>
      </c:lineChart>
      <c:catAx>
        <c:axId val="1150369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038848"/>
        <c:crosses val="autoZero"/>
        <c:auto val="1"/>
        <c:lblAlgn val="ctr"/>
        <c:lblOffset val="100"/>
        <c:tickLblSkip val="1"/>
        <c:tickMarkSkip val="1"/>
        <c:noMultiLvlLbl val="0"/>
      </c:catAx>
      <c:valAx>
        <c:axId val="11503884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036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4.0199999999999996</c:v>
                </c:pt>
                <c:pt idx="1">
                  <c:v>3.92</c:v>
                </c:pt>
                <c:pt idx="2">
                  <c:v>4.42</c:v>
                </c:pt>
                <c:pt idx="3">
                  <c:v>5.07</c:v>
                </c:pt>
                <c:pt idx="4">
                  <c:v>4.72</c:v>
                </c:pt>
              </c:numCache>
            </c:numRef>
          </c:val>
          <c:extLst>
            <c:ext xmlns:c16="http://schemas.microsoft.com/office/drawing/2014/chart" uri="{C3380CC4-5D6E-409C-BE32-E72D297353CC}">
              <c16:uniqueId val="{00000000-BE2A-4D5A-8372-DC6F43B9EE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20.98</c:v>
                </c:pt>
                <c:pt idx="1">
                  <c:v>21.81</c:v>
                </c:pt>
                <c:pt idx="2">
                  <c:v>21.78</c:v>
                </c:pt>
                <c:pt idx="3">
                  <c:v>22.74</c:v>
                </c:pt>
                <c:pt idx="4">
                  <c:v>17.64</c:v>
                </c:pt>
              </c:numCache>
            </c:numRef>
          </c:val>
          <c:extLst>
            <c:ext xmlns:c16="http://schemas.microsoft.com/office/drawing/2014/chart" uri="{C3380CC4-5D6E-409C-BE32-E72D297353CC}">
              <c16:uniqueId val="{00000001-BE2A-4D5A-8372-DC6F43B9EE32}"/>
            </c:ext>
          </c:extLst>
        </c:ser>
        <c:dLbls>
          <c:showLegendKey val="0"/>
          <c:showVal val="0"/>
          <c:showCatName val="0"/>
          <c:showSerName val="0"/>
          <c:showPercent val="0"/>
          <c:showBubbleSize val="0"/>
        </c:dLbls>
        <c:gapWidth val="250"/>
        <c:overlap val="100"/>
        <c:axId val="126198528"/>
        <c:axId val="126200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3.79</c:v>
                </c:pt>
                <c:pt idx="1">
                  <c:v>1.38</c:v>
                </c:pt>
                <c:pt idx="2">
                  <c:v>3.31</c:v>
                </c:pt>
                <c:pt idx="3">
                  <c:v>3.72</c:v>
                </c:pt>
                <c:pt idx="4">
                  <c:v>-6.29</c:v>
                </c:pt>
              </c:numCache>
            </c:numRef>
          </c:val>
          <c:smooth val="0"/>
          <c:extLst>
            <c:ext xmlns:c16="http://schemas.microsoft.com/office/drawing/2014/chart" uri="{C3380CC4-5D6E-409C-BE32-E72D297353CC}">
              <c16:uniqueId val="{00000002-BE2A-4D5A-8372-DC6F43B9EE32}"/>
            </c:ext>
          </c:extLst>
        </c:ser>
        <c:dLbls>
          <c:showLegendKey val="0"/>
          <c:showVal val="0"/>
          <c:showCatName val="0"/>
          <c:showSerName val="0"/>
          <c:showPercent val="0"/>
          <c:showBubbleSize val="0"/>
        </c:dLbls>
        <c:marker val="1"/>
        <c:smooth val="0"/>
        <c:axId val="126198528"/>
        <c:axId val="126200448"/>
      </c:lineChart>
      <c:catAx>
        <c:axId val="126198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200448"/>
        <c:crosses val="autoZero"/>
        <c:auto val="1"/>
        <c:lblAlgn val="ctr"/>
        <c:lblOffset val="100"/>
        <c:tickLblSkip val="1"/>
        <c:tickMarkSkip val="1"/>
        <c:noMultiLvlLbl val="0"/>
      </c:catAx>
      <c:valAx>
        <c:axId val="126200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198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0.32</c:v>
                </c:pt>
                <c:pt idx="2">
                  <c:v>#N/A</c:v>
                </c:pt>
                <c:pt idx="3">
                  <c:v>0.37</c:v>
                </c:pt>
                <c:pt idx="4">
                  <c:v>#N/A</c:v>
                </c:pt>
                <c:pt idx="5">
                  <c:v>0.28000000000000003</c:v>
                </c:pt>
                <c:pt idx="6">
                  <c:v>#N/A</c:v>
                </c:pt>
                <c:pt idx="7">
                  <c:v>0.23</c:v>
                </c:pt>
                <c:pt idx="8">
                  <c:v>#N/A</c:v>
                </c:pt>
                <c:pt idx="9">
                  <c:v>0.27</c:v>
                </c:pt>
              </c:numCache>
            </c:numRef>
          </c:val>
          <c:extLst>
            <c:ext xmlns:c16="http://schemas.microsoft.com/office/drawing/2014/chart" uri="{C3380CC4-5D6E-409C-BE32-E72D297353CC}">
              <c16:uniqueId val="{00000000-1D62-41DA-A1FF-4164C2FC3E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D62-41DA-A1FF-4164C2FC3EF2}"/>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c:v>
                </c:pt>
                <c:pt idx="2">
                  <c:v>#N/A</c:v>
                </c:pt>
                <c:pt idx="3">
                  <c:v>0.1</c:v>
                </c:pt>
                <c:pt idx="4">
                  <c:v>#N/A</c:v>
                </c:pt>
                <c:pt idx="5">
                  <c:v>0.11</c:v>
                </c:pt>
                <c:pt idx="6">
                  <c:v>#N/A</c:v>
                </c:pt>
                <c:pt idx="7">
                  <c:v>0.12</c:v>
                </c:pt>
                <c:pt idx="8">
                  <c:v>#N/A</c:v>
                </c:pt>
                <c:pt idx="9">
                  <c:v>0.14000000000000001</c:v>
                </c:pt>
              </c:numCache>
            </c:numRef>
          </c:val>
          <c:extLst>
            <c:ext xmlns:c16="http://schemas.microsoft.com/office/drawing/2014/chart" uri="{C3380CC4-5D6E-409C-BE32-E72D297353CC}">
              <c16:uniqueId val="{00000002-1D62-41DA-A1FF-4164C2FC3EF2}"/>
            </c:ext>
          </c:extLst>
        </c:ser>
        <c:ser>
          <c:idx val="3"/>
          <c:order val="3"/>
          <c:tx>
            <c:strRef>
              <c:f>データシート!$A$30</c:f>
              <c:strCache>
                <c:ptCount val="1"/>
                <c:pt idx="0">
                  <c:v>国民健康保険特別会計（直営診療施設勘定）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0.05</c:v>
                </c:pt>
                <c:pt idx="2">
                  <c:v>#N/A</c:v>
                </c:pt>
                <c:pt idx="3">
                  <c:v>0.06</c:v>
                </c:pt>
                <c:pt idx="4">
                  <c:v>#N/A</c:v>
                </c:pt>
                <c:pt idx="5">
                  <c:v>0.09</c:v>
                </c:pt>
                <c:pt idx="6">
                  <c:v>#N/A</c:v>
                </c:pt>
                <c:pt idx="7">
                  <c:v>0.09</c:v>
                </c:pt>
                <c:pt idx="8">
                  <c:v>#N/A</c:v>
                </c:pt>
                <c:pt idx="9">
                  <c:v>0.15</c:v>
                </c:pt>
              </c:numCache>
            </c:numRef>
          </c:val>
          <c:extLst>
            <c:ext xmlns:c16="http://schemas.microsoft.com/office/drawing/2014/chart" uri="{C3380CC4-5D6E-409C-BE32-E72D297353CC}">
              <c16:uniqueId val="{00000003-1D62-41DA-A1FF-4164C2FC3EF2}"/>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c:v>
                </c:pt>
                <c:pt idx="2">
                  <c:v>#N/A</c:v>
                </c:pt>
                <c:pt idx="3">
                  <c:v>0.11</c:v>
                </c:pt>
                <c:pt idx="4">
                  <c:v>#N/A</c:v>
                </c:pt>
                <c:pt idx="5">
                  <c:v>0.11</c:v>
                </c:pt>
                <c:pt idx="6">
                  <c:v>#N/A</c:v>
                </c:pt>
                <c:pt idx="7">
                  <c:v>0.13</c:v>
                </c:pt>
                <c:pt idx="8">
                  <c:v>#N/A</c:v>
                </c:pt>
                <c:pt idx="9">
                  <c:v>0.55000000000000004</c:v>
                </c:pt>
              </c:numCache>
            </c:numRef>
          </c:val>
          <c:extLst>
            <c:ext xmlns:c16="http://schemas.microsoft.com/office/drawing/2014/chart" uri="{C3380CC4-5D6E-409C-BE32-E72D297353CC}">
              <c16:uniqueId val="{00000004-1D62-41DA-A1FF-4164C2FC3EF2}"/>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0.11</c:v>
                </c:pt>
                <c:pt idx="2">
                  <c:v>#N/A</c:v>
                </c:pt>
                <c:pt idx="3">
                  <c:v>0.28000000000000003</c:v>
                </c:pt>
                <c:pt idx="4">
                  <c:v>#N/A</c:v>
                </c:pt>
                <c:pt idx="5">
                  <c:v>0.78</c:v>
                </c:pt>
                <c:pt idx="6">
                  <c:v>#N/A</c:v>
                </c:pt>
                <c:pt idx="7">
                  <c:v>1</c:v>
                </c:pt>
                <c:pt idx="8">
                  <c:v>#N/A</c:v>
                </c:pt>
                <c:pt idx="9">
                  <c:v>1.07</c:v>
                </c:pt>
              </c:numCache>
            </c:numRef>
          </c:val>
          <c:extLst>
            <c:ext xmlns:c16="http://schemas.microsoft.com/office/drawing/2014/chart" uri="{C3380CC4-5D6E-409C-BE32-E72D297353CC}">
              <c16:uniqueId val="{00000005-1D62-41DA-A1FF-4164C2FC3EF2}"/>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5.85</c:v>
                </c:pt>
                <c:pt idx="2">
                  <c:v>#N/A</c:v>
                </c:pt>
                <c:pt idx="3">
                  <c:v>5.7</c:v>
                </c:pt>
                <c:pt idx="4">
                  <c:v>#N/A</c:v>
                </c:pt>
                <c:pt idx="5">
                  <c:v>5.29</c:v>
                </c:pt>
                <c:pt idx="6">
                  <c:v>#N/A</c:v>
                </c:pt>
                <c:pt idx="7">
                  <c:v>4.28</c:v>
                </c:pt>
                <c:pt idx="8">
                  <c:v>#N/A</c:v>
                </c:pt>
                <c:pt idx="9">
                  <c:v>2.48</c:v>
                </c:pt>
              </c:numCache>
            </c:numRef>
          </c:val>
          <c:extLst>
            <c:ext xmlns:c16="http://schemas.microsoft.com/office/drawing/2014/chart" uri="{C3380CC4-5D6E-409C-BE32-E72D297353CC}">
              <c16:uniqueId val="{00000006-1D62-41DA-A1FF-4164C2FC3EF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0.93</c:v>
                </c:pt>
                <c:pt idx="2">
                  <c:v>#N/A</c:v>
                </c:pt>
                <c:pt idx="3">
                  <c:v>1.29</c:v>
                </c:pt>
                <c:pt idx="4">
                  <c:v>#N/A</c:v>
                </c:pt>
                <c:pt idx="5">
                  <c:v>1.17</c:v>
                </c:pt>
                <c:pt idx="6">
                  <c:v>#N/A</c:v>
                </c:pt>
                <c:pt idx="7">
                  <c:v>1.56</c:v>
                </c:pt>
                <c:pt idx="8">
                  <c:v>#N/A</c:v>
                </c:pt>
                <c:pt idx="9">
                  <c:v>2.77</c:v>
                </c:pt>
              </c:numCache>
            </c:numRef>
          </c:val>
          <c:extLst>
            <c:ext xmlns:c16="http://schemas.microsoft.com/office/drawing/2014/chart" uri="{C3380CC4-5D6E-409C-BE32-E72D297353CC}">
              <c16:uniqueId val="{00000007-1D62-41DA-A1FF-4164C2FC3EF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4.01</c:v>
                </c:pt>
                <c:pt idx="2">
                  <c:v>#N/A</c:v>
                </c:pt>
                <c:pt idx="3">
                  <c:v>3.9</c:v>
                </c:pt>
                <c:pt idx="4">
                  <c:v>#N/A</c:v>
                </c:pt>
                <c:pt idx="5">
                  <c:v>4.3899999999999997</c:v>
                </c:pt>
                <c:pt idx="6">
                  <c:v>#N/A</c:v>
                </c:pt>
                <c:pt idx="7">
                  <c:v>5.03</c:v>
                </c:pt>
                <c:pt idx="8">
                  <c:v>#N/A</c:v>
                </c:pt>
                <c:pt idx="9">
                  <c:v>4.68</c:v>
                </c:pt>
              </c:numCache>
            </c:numRef>
          </c:val>
          <c:extLst>
            <c:ext xmlns:c16="http://schemas.microsoft.com/office/drawing/2014/chart" uri="{C3380CC4-5D6E-409C-BE32-E72D297353CC}">
              <c16:uniqueId val="{00000008-1D62-41DA-A1FF-4164C2FC3EF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5.75</c:v>
                </c:pt>
                <c:pt idx="2">
                  <c:v>#N/A</c:v>
                </c:pt>
                <c:pt idx="3">
                  <c:v>6.34</c:v>
                </c:pt>
                <c:pt idx="4">
                  <c:v>#N/A</c:v>
                </c:pt>
                <c:pt idx="5">
                  <c:v>6.89</c:v>
                </c:pt>
                <c:pt idx="6">
                  <c:v>#N/A</c:v>
                </c:pt>
                <c:pt idx="7">
                  <c:v>7.36</c:v>
                </c:pt>
                <c:pt idx="8">
                  <c:v>#N/A</c:v>
                </c:pt>
                <c:pt idx="9">
                  <c:v>7.1</c:v>
                </c:pt>
              </c:numCache>
            </c:numRef>
          </c:val>
          <c:extLst>
            <c:ext xmlns:c16="http://schemas.microsoft.com/office/drawing/2014/chart" uri="{C3380CC4-5D6E-409C-BE32-E72D297353CC}">
              <c16:uniqueId val="{00000009-1D62-41DA-A1FF-4164C2FC3EF2}"/>
            </c:ext>
          </c:extLst>
        </c:ser>
        <c:dLbls>
          <c:showLegendKey val="0"/>
          <c:showVal val="0"/>
          <c:showCatName val="0"/>
          <c:showSerName val="0"/>
          <c:showPercent val="0"/>
          <c:showBubbleSize val="0"/>
        </c:dLbls>
        <c:gapWidth val="150"/>
        <c:overlap val="100"/>
        <c:axId val="138496256"/>
        <c:axId val="138514432"/>
      </c:barChart>
      <c:catAx>
        <c:axId val="13849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514432"/>
        <c:crosses val="autoZero"/>
        <c:auto val="1"/>
        <c:lblAlgn val="ctr"/>
        <c:lblOffset val="100"/>
        <c:tickLblSkip val="1"/>
        <c:tickMarkSkip val="1"/>
        <c:noMultiLvlLbl val="0"/>
      </c:catAx>
      <c:valAx>
        <c:axId val="138514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496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4866</c:v>
                </c:pt>
                <c:pt idx="5">
                  <c:v>4989</c:v>
                </c:pt>
                <c:pt idx="8">
                  <c:v>4945</c:v>
                </c:pt>
                <c:pt idx="11">
                  <c:v>4689</c:v>
                </c:pt>
                <c:pt idx="14">
                  <c:v>4641</c:v>
                </c:pt>
              </c:numCache>
            </c:numRef>
          </c:val>
          <c:extLst>
            <c:ext xmlns:c16="http://schemas.microsoft.com/office/drawing/2014/chart" uri="{C3380CC4-5D6E-409C-BE32-E72D297353CC}">
              <c16:uniqueId val="{00000000-6F67-4AE8-837E-04B915BC5E2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2</c:v>
                </c:pt>
                <c:pt idx="3">
                  <c:v>2</c:v>
                </c:pt>
                <c:pt idx="6">
                  <c:v>1</c:v>
                </c:pt>
                <c:pt idx="9">
                  <c:v>0</c:v>
                </c:pt>
                <c:pt idx="12">
                  <c:v>0</c:v>
                </c:pt>
              </c:numCache>
            </c:numRef>
          </c:val>
          <c:extLst>
            <c:ext xmlns:c16="http://schemas.microsoft.com/office/drawing/2014/chart" uri="{C3380CC4-5D6E-409C-BE32-E72D297353CC}">
              <c16:uniqueId val="{00000001-6F67-4AE8-837E-04B915BC5E2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c:v>
                </c:pt>
                <c:pt idx="3">
                  <c:v>4</c:v>
                </c:pt>
                <c:pt idx="6">
                  <c:v>4</c:v>
                </c:pt>
                <c:pt idx="9">
                  <c:v>4</c:v>
                </c:pt>
                <c:pt idx="12">
                  <c:v>3</c:v>
                </c:pt>
              </c:numCache>
            </c:numRef>
          </c:val>
          <c:extLst>
            <c:ext xmlns:c16="http://schemas.microsoft.com/office/drawing/2014/chart" uri="{C3380CC4-5D6E-409C-BE32-E72D297353CC}">
              <c16:uniqueId val="{00000002-6F67-4AE8-837E-04B915BC5E2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F67-4AE8-837E-04B915BC5E2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1798</c:v>
                </c:pt>
                <c:pt idx="3">
                  <c:v>1670</c:v>
                </c:pt>
                <c:pt idx="6">
                  <c:v>1719</c:v>
                </c:pt>
                <c:pt idx="9">
                  <c:v>1762</c:v>
                </c:pt>
                <c:pt idx="12">
                  <c:v>1825</c:v>
                </c:pt>
              </c:numCache>
            </c:numRef>
          </c:val>
          <c:extLst>
            <c:ext xmlns:c16="http://schemas.microsoft.com/office/drawing/2014/chart" uri="{C3380CC4-5D6E-409C-BE32-E72D297353CC}">
              <c16:uniqueId val="{00000004-6F67-4AE8-837E-04B915BC5E2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F67-4AE8-837E-04B915BC5E2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F67-4AE8-837E-04B915BC5E2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5465</c:v>
                </c:pt>
                <c:pt idx="3">
                  <c:v>5241</c:v>
                </c:pt>
                <c:pt idx="6">
                  <c:v>5065</c:v>
                </c:pt>
                <c:pt idx="9">
                  <c:v>4784</c:v>
                </c:pt>
                <c:pt idx="12">
                  <c:v>4501</c:v>
                </c:pt>
              </c:numCache>
            </c:numRef>
          </c:val>
          <c:extLst>
            <c:ext xmlns:c16="http://schemas.microsoft.com/office/drawing/2014/chart" uri="{C3380CC4-5D6E-409C-BE32-E72D297353CC}">
              <c16:uniqueId val="{00000007-6F67-4AE8-837E-04B915BC5E2B}"/>
            </c:ext>
          </c:extLst>
        </c:ser>
        <c:dLbls>
          <c:showLegendKey val="0"/>
          <c:showVal val="0"/>
          <c:showCatName val="0"/>
          <c:showSerName val="0"/>
          <c:showPercent val="0"/>
          <c:showBubbleSize val="0"/>
        </c:dLbls>
        <c:gapWidth val="100"/>
        <c:overlap val="100"/>
        <c:axId val="123606528"/>
        <c:axId val="123608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2401</c:v>
                </c:pt>
                <c:pt idx="2">
                  <c:v>#N/A</c:v>
                </c:pt>
                <c:pt idx="3">
                  <c:v>#N/A</c:v>
                </c:pt>
                <c:pt idx="4">
                  <c:v>1928</c:v>
                </c:pt>
                <c:pt idx="5">
                  <c:v>#N/A</c:v>
                </c:pt>
                <c:pt idx="6">
                  <c:v>#N/A</c:v>
                </c:pt>
                <c:pt idx="7">
                  <c:v>1844</c:v>
                </c:pt>
                <c:pt idx="8">
                  <c:v>#N/A</c:v>
                </c:pt>
                <c:pt idx="9">
                  <c:v>#N/A</c:v>
                </c:pt>
                <c:pt idx="10">
                  <c:v>1861</c:v>
                </c:pt>
                <c:pt idx="11">
                  <c:v>#N/A</c:v>
                </c:pt>
                <c:pt idx="12">
                  <c:v>#N/A</c:v>
                </c:pt>
                <c:pt idx="13">
                  <c:v>1688</c:v>
                </c:pt>
                <c:pt idx="14">
                  <c:v>#N/A</c:v>
                </c:pt>
              </c:numCache>
            </c:numRef>
          </c:val>
          <c:smooth val="0"/>
          <c:extLst>
            <c:ext xmlns:c16="http://schemas.microsoft.com/office/drawing/2014/chart" uri="{C3380CC4-5D6E-409C-BE32-E72D297353CC}">
              <c16:uniqueId val="{00000008-6F67-4AE8-837E-04B915BC5E2B}"/>
            </c:ext>
          </c:extLst>
        </c:ser>
        <c:dLbls>
          <c:showLegendKey val="0"/>
          <c:showVal val="0"/>
          <c:showCatName val="0"/>
          <c:showSerName val="0"/>
          <c:showPercent val="0"/>
          <c:showBubbleSize val="0"/>
        </c:dLbls>
        <c:marker val="1"/>
        <c:smooth val="0"/>
        <c:axId val="123606528"/>
        <c:axId val="123608448"/>
      </c:lineChart>
      <c:catAx>
        <c:axId val="12360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608448"/>
        <c:crosses val="autoZero"/>
        <c:auto val="1"/>
        <c:lblAlgn val="ctr"/>
        <c:lblOffset val="100"/>
        <c:tickLblSkip val="1"/>
        <c:tickMarkSkip val="1"/>
        <c:noMultiLvlLbl val="0"/>
      </c:catAx>
      <c:valAx>
        <c:axId val="123608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606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45866</c:v>
                </c:pt>
                <c:pt idx="5">
                  <c:v>44837</c:v>
                </c:pt>
                <c:pt idx="8">
                  <c:v>42810</c:v>
                </c:pt>
                <c:pt idx="11">
                  <c:v>41058</c:v>
                </c:pt>
                <c:pt idx="14">
                  <c:v>40416</c:v>
                </c:pt>
              </c:numCache>
            </c:numRef>
          </c:val>
          <c:extLst>
            <c:ext xmlns:c16="http://schemas.microsoft.com/office/drawing/2014/chart" uri="{C3380CC4-5D6E-409C-BE32-E72D297353CC}">
              <c16:uniqueId val="{00000000-3306-4636-9E69-730D6E5EC8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630</c:v>
                </c:pt>
                <c:pt idx="5">
                  <c:v>552</c:v>
                </c:pt>
                <c:pt idx="8">
                  <c:v>492</c:v>
                </c:pt>
                <c:pt idx="11">
                  <c:v>437</c:v>
                </c:pt>
                <c:pt idx="14">
                  <c:v>389</c:v>
                </c:pt>
              </c:numCache>
            </c:numRef>
          </c:val>
          <c:extLst>
            <c:ext xmlns:c16="http://schemas.microsoft.com/office/drawing/2014/chart" uri="{C3380CC4-5D6E-409C-BE32-E72D297353CC}">
              <c16:uniqueId val="{00000001-3306-4636-9E69-730D6E5EC8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10090</c:v>
                </c:pt>
                <c:pt idx="5">
                  <c:v>10437</c:v>
                </c:pt>
                <c:pt idx="8">
                  <c:v>10416</c:v>
                </c:pt>
                <c:pt idx="11">
                  <c:v>10349</c:v>
                </c:pt>
                <c:pt idx="14">
                  <c:v>8870</c:v>
                </c:pt>
              </c:numCache>
            </c:numRef>
          </c:val>
          <c:extLst>
            <c:ext xmlns:c16="http://schemas.microsoft.com/office/drawing/2014/chart" uri="{C3380CC4-5D6E-409C-BE32-E72D297353CC}">
              <c16:uniqueId val="{00000002-3306-4636-9E69-730D6E5EC8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306-4636-9E69-730D6E5EC8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306-4636-9E69-730D6E5EC8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06-4636-9E69-730D6E5EC8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1424</c:v>
                </c:pt>
                <c:pt idx="3">
                  <c:v>983</c:v>
                </c:pt>
                <c:pt idx="6">
                  <c:v>855</c:v>
                </c:pt>
                <c:pt idx="9">
                  <c:v>863</c:v>
                </c:pt>
                <c:pt idx="12">
                  <c:v>944</c:v>
                </c:pt>
              </c:numCache>
            </c:numRef>
          </c:val>
          <c:extLst>
            <c:ext xmlns:c16="http://schemas.microsoft.com/office/drawing/2014/chart" uri="{C3380CC4-5D6E-409C-BE32-E72D297353CC}">
              <c16:uniqueId val="{00000006-3306-4636-9E69-730D6E5EC8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306-4636-9E69-730D6E5EC8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23859</c:v>
                </c:pt>
                <c:pt idx="3">
                  <c:v>21866</c:v>
                </c:pt>
                <c:pt idx="6">
                  <c:v>22939</c:v>
                </c:pt>
                <c:pt idx="9">
                  <c:v>23657</c:v>
                </c:pt>
                <c:pt idx="12">
                  <c:v>23902</c:v>
                </c:pt>
              </c:numCache>
            </c:numRef>
          </c:val>
          <c:extLst>
            <c:ext xmlns:c16="http://schemas.microsoft.com/office/drawing/2014/chart" uri="{C3380CC4-5D6E-409C-BE32-E72D297353CC}">
              <c16:uniqueId val="{00000008-3306-4636-9E69-730D6E5EC8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29</c:v>
                </c:pt>
                <c:pt idx="3">
                  <c:v>26</c:v>
                </c:pt>
                <c:pt idx="6">
                  <c:v>22</c:v>
                </c:pt>
                <c:pt idx="9">
                  <c:v>18</c:v>
                </c:pt>
                <c:pt idx="12">
                  <c:v>16</c:v>
                </c:pt>
              </c:numCache>
            </c:numRef>
          </c:val>
          <c:extLst>
            <c:ext xmlns:c16="http://schemas.microsoft.com/office/drawing/2014/chart" uri="{C3380CC4-5D6E-409C-BE32-E72D297353CC}">
              <c16:uniqueId val="{00000009-3306-4636-9E69-730D6E5EC8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40839</c:v>
                </c:pt>
                <c:pt idx="3">
                  <c:v>38676</c:v>
                </c:pt>
                <c:pt idx="6">
                  <c:v>36294</c:v>
                </c:pt>
                <c:pt idx="9">
                  <c:v>33631</c:v>
                </c:pt>
                <c:pt idx="12">
                  <c:v>33942</c:v>
                </c:pt>
              </c:numCache>
            </c:numRef>
          </c:val>
          <c:extLst>
            <c:ext xmlns:c16="http://schemas.microsoft.com/office/drawing/2014/chart" uri="{C3380CC4-5D6E-409C-BE32-E72D297353CC}">
              <c16:uniqueId val="{0000000A-3306-4636-9E69-730D6E5EC8B3}"/>
            </c:ext>
          </c:extLst>
        </c:ser>
        <c:dLbls>
          <c:showLegendKey val="0"/>
          <c:showVal val="0"/>
          <c:showCatName val="0"/>
          <c:showSerName val="0"/>
          <c:showPercent val="0"/>
          <c:showBubbleSize val="0"/>
        </c:dLbls>
        <c:gapWidth val="100"/>
        <c:overlap val="100"/>
        <c:axId val="148715392"/>
        <c:axId val="148721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9566</c:v>
                </c:pt>
                <c:pt idx="2">
                  <c:v>#N/A</c:v>
                </c:pt>
                <c:pt idx="3">
                  <c:v>#N/A</c:v>
                </c:pt>
                <c:pt idx="4">
                  <c:v>5724</c:v>
                </c:pt>
                <c:pt idx="5">
                  <c:v>#N/A</c:v>
                </c:pt>
                <c:pt idx="6">
                  <c:v>#N/A</c:v>
                </c:pt>
                <c:pt idx="7">
                  <c:v>6392</c:v>
                </c:pt>
                <c:pt idx="8">
                  <c:v>#N/A</c:v>
                </c:pt>
                <c:pt idx="9">
                  <c:v>#N/A</c:v>
                </c:pt>
                <c:pt idx="10">
                  <c:v>6326</c:v>
                </c:pt>
                <c:pt idx="11">
                  <c:v>#N/A</c:v>
                </c:pt>
                <c:pt idx="12">
                  <c:v>#N/A</c:v>
                </c:pt>
                <c:pt idx="13">
                  <c:v>9128</c:v>
                </c:pt>
                <c:pt idx="14">
                  <c:v>#N/A</c:v>
                </c:pt>
              </c:numCache>
            </c:numRef>
          </c:val>
          <c:smooth val="0"/>
          <c:extLst>
            <c:ext xmlns:c16="http://schemas.microsoft.com/office/drawing/2014/chart" uri="{C3380CC4-5D6E-409C-BE32-E72D297353CC}">
              <c16:uniqueId val="{0000000B-3306-4636-9E69-730D6E5EC8B3}"/>
            </c:ext>
          </c:extLst>
        </c:ser>
        <c:dLbls>
          <c:showLegendKey val="0"/>
          <c:showVal val="0"/>
          <c:showCatName val="0"/>
          <c:showSerName val="0"/>
          <c:showPercent val="0"/>
          <c:showBubbleSize val="0"/>
        </c:dLbls>
        <c:marker val="1"/>
        <c:smooth val="0"/>
        <c:axId val="148715392"/>
        <c:axId val="148721664"/>
      </c:lineChart>
      <c:catAx>
        <c:axId val="148715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8721664"/>
        <c:crosses val="autoZero"/>
        <c:auto val="1"/>
        <c:lblAlgn val="ctr"/>
        <c:lblOffset val="100"/>
        <c:tickLblSkip val="1"/>
        <c:tickMarkSkip val="1"/>
        <c:noMultiLvlLbl val="0"/>
      </c:catAx>
      <c:valAx>
        <c:axId val="148721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715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818E-2"/>
          <c:w val="0.89122665696781667"/>
          <c:h val="0.85862490608254216"/>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4238</c:v>
                </c:pt>
                <c:pt idx="1">
                  <c:v>4246</c:v>
                </c:pt>
                <c:pt idx="2">
                  <c:v>3197</c:v>
                </c:pt>
              </c:numCache>
            </c:numRef>
          </c:val>
          <c:extLst>
            <c:ext xmlns:c16="http://schemas.microsoft.com/office/drawing/2014/chart" uri="{C3380CC4-5D6E-409C-BE32-E72D297353CC}">
              <c16:uniqueId val="{00000000-3978-4EB7-B265-E0AB89B9499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638</c:v>
                </c:pt>
                <c:pt idx="1">
                  <c:v>39</c:v>
                </c:pt>
                <c:pt idx="2">
                  <c:v>39</c:v>
                </c:pt>
              </c:numCache>
            </c:numRef>
          </c:val>
          <c:extLst>
            <c:ext xmlns:c16="http://schemas.microsoft.com/office/drawing/2014/chart" uri="{C3380CC4-5D6E-409C-BE32-E72D297353CC}">
              <c16:uniqueId val="{00000001-3978-4EB7-B265-E0AB89B9499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5824</c:v>
                </c:pt>
                <c:pt idx="1">
                  <c:v>5763</c:v>
                </c:pt>
                <c:pt idx="2">
                  <c:v>5268</c:v>
                </c:pt>
              </c:numCache>
            </c:numRef>
          </c:val>
          <c:extLst>
            <c:ext xmlns:c16="http://schemas.microsoft.com/office/drawing/2014/chart" uri="{C3380CC4-5D6E-409C-BE32-E72D297353CC}">
              <c16:uniqueId val="{00000002-3978-4EB7-B265-E0AB89B9499F}"/>
            </c:ext>
          </c:extLst>
        </c:ser>
        <c:dLbls>
          <c:showLegendKey val="0"/>
          <c:showVal val="0"/>
          <c:showCatName val="0"/>
          <c:showSerName val="0"/>
          <c:showPercent val="0"/>
          <c:showBubbleSize val="0"/>
        </c:dLbls>
        <c:gapWidth val="120"/>
        <c:overlap val="100"/>
        <c:axId val="148327808"/>
        <c:axId val="148341888"/>
      </c:barChart>
      <c:catAx>
        <c:axId val="14832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8341888"/>
        <c:crosses val="autoZero"/>
        <c:auto val="1"/>
        <c:lblAlgn val="ctr"/>
        <c:lblOffset val="100"/>
        <c:tickLblSkip val="1"/>
        <c:tickMarkSkip val="1"/>
        <c:noMultiLvlLbl val="0"/>
      </c:catAx>
      <c:valAx>
        <c:axId val="1483418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8327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{88A2445D-D5FD-4CFE-A4A5-58B7D0EE9177}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86B-4EF4-9FBA-3C5B0B90465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{806AE191-F181-407D-8EA4-A070D107DDB3}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86B-4EF4-9FBA-3C5B0B90465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{41141C5B-3B21-48AE-8F41-CAF8D96D240C}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86B-4EF4-9FBA-3C5B0B90465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{389BD6A6-6D80-42CD-AA20-3460E7010338}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86B-4EF4-9FBA-3C5B0B90465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{F6653DB9-ECEC-4B95-AF41-24FD3CBA33D3}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86B-4EF4-9FBA-3C5B0B90465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{2A642E44-A999-4546-9FED-073E9BD8AD2B}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86B-4EF4-9FBA-3C5B0B90465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{E6E02004-75C4-4368-A2CD-AA4667FC4A4B}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86B-4EF4-9FBA-3C5B0B90465A}"/>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{47FCEBD8-B08D-40FA-AE44-ED737F58063D}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86B-4EF4-9FBA-3C5B0B90465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{E8D77E7E-A47D-452A-B88C-443F2689C5C4}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86B-4EF4-9FBA-3C5B0B90465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47.7</c:v>
                </c:pt>
              </c:numCache>
            </c:numRef>
          </c:xVal>
          <c:yVal>
            <c:numRef>
              <c:f>公会計指標分析・財政指標組合せ分析表!$BP$51:$DC$51</c:f>
              <c:numCache>
                <c:formatCode>#,##0.0;"▲ "#,##0.0</c:formatCode>
                <c:ptCount val="40"/>
                <c:pt idx="24">
                  <c:v>45</c:v>
                </c:pt>
              </c:numCache>
            </c:numRef>
          </c:yVal>
          <c:smooth val="0"/>
          <c:extLst>
            <c:ext xmlns:c16="http://schemas.microsoft.com/office/drawing/2014/chart" uri="{C3380CC4-5D6E-409C-BE32-E72D297353CC}">
              <c16:uniqueId val="{00000009-786B-4EF4-9FBA-3C5B0B90465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{45E9E0D9-F99B-431C-A05E-305D8E7DEF3B}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86B-4EF4-9FBA-3C5B0B90465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{05BC81E6-BDD1-48E8-B837-BF73123B5FCD}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86B-4EF4-9FBA-3C5B0B90465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{8B419EA2-9EF9-4D24-850E-DE4935127DC3}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86B-4EF4-9FBA-3C5B0B90465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{7C27EE4E-5D03-4147-B55A-6344CE66F95B}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86B-4EF4-9FBA-3C5B0B90465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{F5895F49-8437-457C-834A-93108DD9E15E}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86B-4EF4-9FBA-3C5B0B90465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{BADCC827-62AA-492A-ACE7-0B6E66D487F7}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86B-4EF4-9FBA-3C5B0B90465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{FAE4D4C7-3A7B-44FD-A23E-85AA82EC824D}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86B-4EF4-9FBA-3C5B0B90465A}"/>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{5E6B26FE-1BF5-4186-B7F4-B02E90478A1D}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86B-4EF4-9FBA-3C5B0B90465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{BFE02586-B54A-481E-B4BC-618976BAAD19}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86B-4EF4-9FBA-3C5B0B90465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57.1</c:v>
                </c:pt>
              </c:numCache>
            </c:numRef>
          </c:xVal>
          <c:yVal>
            <c:numRef>
              <c:f>公会計指標分析・財政指標組合せ分析表!$BP$55:$DC$55</c:f>
              <c:numCache>
                <c:formatCode>#,##0.0;"▲ "#,##0.0</c:formatCode>
                <c:ptCount val="40"/>
                <c:pt idx="24">
                  <c:v>52.3</c:v>
                </c:pt>
              </c:numCache>
            </c:numRef>
          </c:yVal>
          <c:smooth val="0"/>
          <c:extLst>
            <c:ext xmlns:c16="http://schemas.microsoft.com/office/drawing/2014/chart" uri="{C3380CC4-5D6E-409C-BE32-E72D297353CC}">
              <c16:uniqueId val="{00000013-786B-4EF4-9FBA-3C5B0B90465A}"/>
            </c:ext>
          </c:extLst>
        </c:ser>
        <c:dLbls>
          <c:showLegendKey val="0"/>
          <c:showVal val="1"/>
          <c:showCatName val="0"/>
          <c:showSerName val="0"/>
          <c:showPercent val="0"/>
          <c:showBubbleSize val="0"/>
        </c:dLbls>
        <c:axId val="46179840"/>
        <c:axId val="46181760"/>
      </c:scatterChart>
      <c:valAx>
        <c:axId val="46179840"/>
        <c:scaling>
          <c:orientation val="minMax"/>
          <c:max val="57.9"/>
          <c:min val="4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3.6"/>
          <c:min val="4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{74B0D6EC-BE7F-4833-832C-EC68E5589862}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DBA-483B-85CD-F8CDEDB83E5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{8EE9AC0B-2FAC-4DDB-8FD4-8F8465089C11}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BA-483B-85CD-F8CDEDB83E5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{6C563FB7-ED27-4E90-9CB3-9583A7E8024B}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BA-483B-85CD-F8CDEDB83E5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{EAE166CB-C9CA-4861-9160-F2EC1625F8AF}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BA-483B-85CD-F8CDEDB83E5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{7ADACE53-6855-4642-8F08-B338B388A95E}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BA-483B-85CD-F8CDEDB83E52}"/>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{F2FC1CE9-294D-4B1D-B511-FF7F6CDC73B1}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DBA-483B-85CD-F8CDEDB83E52}"/>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{1349B7FF-36E8-4D8C-9F43-BACF8CBC7B0D}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DBA-483B-85CD-F8CDEDB83E52}"/>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{D658D938-BE2E-4DCE-A0AA-8AFCAEFB8417}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DBA-483B-85CD-F8CDEDB83E52}"/>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{870834CF-0152-4E78-A3DF-D27A8B46192E}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DBA-483B-85CD-F8CDEDB83E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16.8</c:v>
                </c:pt>
                <c:pt idx="8">
                  <c:v>15</c:v>
                </c:pt>
                <c:pt idx="16">
                  <c:v>13.6</c:v>
                </c:pt>
                <c:pt idx="24">
                  <c:v>12.9</c:v>
                </c:pt>
                <c:pt idx="32">
                  <c:v>12.7</c:v>
                </c:pt>
              </c:numCache>
            </c:numRef>
          </c:xVal>
          <c:yVal>
            <c:numRef>
              <c:f>公会計指標分析・財政指標組合せ分析表!$BP$73:$DC$73</c:f>
              <c:numCache>
                <c:formatCode>#,##0.0;"▲ "#,##0.0</c:formatCode>
                <c:ptCount val="40"/>
                <c:pt idx="0">
                  <c:v>61</c:v>
                </c:pt>
                <c:pt idx="8">
                  <c:v>38.5</c:v>
                </c:pt>
                <c:pt idx="16">
                  <c:v>43.8</c:v>
                </c:pt>
                <c:pt idx="24">
                  <c:v>45</c:v>
                </c:pt>
                <c:pt idx="32">
                  <c:v>67.400000000000006</c:v>
                </c:pt>
              </c:numCache>
            </c:numRef>
          </c:yVal>
          <c:smooth val="0"/>
          <c:extLst>
            <c:ext xmlns:c16="http://schemas.microsoft.com/office/drawing/2014/chart" uri="{C3380CC4-5D6E-409C-BE32-E72D297353CC}">
              <c16:uniqueId val="{00000009-5DBA-483B-85CD-F8CDEDB83E5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{64B6C471-EBDF-4EB1-8A21-42A7A16480DE}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DBA-483B-85CD-F8CDEDB83E5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{D1C1F248-3DAC-48FA-A3D8-89C9013F04FD}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BA-483B-85CD-F8CDEDB83E5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{CFBC5235-5D8F-4CA7-B2E8-55FEA4F58D76}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BA-483B-85CD-F8CDEDB83E5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{F239B5DB-5957-409E-9217-26AEC3253617}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BA-483B-85CD-F8CDEDB83E5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{F4E36848-8CB7-46EB-BC10-59348A5300CC}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BA-483B-85CD-F8CDEDB83E52}"/>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{9B1E9E66-476A-4691-BC85-01AB65E20994}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DBA-483B-85CD-F8CDEDB83E52}"/>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{65A12BFF-B5D1-4214-B698-8DF21EDEC1B6}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DBA-483B-85CD-F8CDEDB83E52}"/>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{8C16C399-DDC7-4C50-B4F1-45C64EBA4186}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DBA-483B-85CD-F8CDEDB83E52}"/>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{65100A1A-55AC-49FD-8DBF-E3AA812CF649}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DBA-483B-85CD-F8CDEDB83E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10.199999999999999</c:v>
                </c:pt>
                <c:pt idx="24">
                  <c:v>10</c:v>
                </c:pt>
                <c:pt idx="32">
                  <c:v>9.6999999999999993</c:v>
                </c:pt>
              </c:numCache>
            </c:numRef>
          </c:xVal>
          <c:yVal>
            <c:numRef>
              <c:f>公会計指標分析・財政指標組合せ分析表!$BP$77:$DC$77</c:f>
              <c:numCache>
                <c:formatCode>#,##0.0;"▲ "#,##0.0</c:formatCode>
                <c:ptCount val="40"/>
                <c:pt idx="0">
                  <c:v>65.3</c:v>
                </c:pt>
                <c:pt idx="8">
                  <c:v>60.8</c:v>
                </c:pt>
                <c:pt idx="16">
                  <c:v>56.8</c:v>
                </c:pt>
                <c:pt idx="24">
                  <c:v>52.3</c:v>
                </c:pt>
                <c:pt idx="32">
                  <c:v>55.4</c:v>
                </c:pt>
              </c:numCache>
            </c:numRef>
          </c:yVal>
          <c:smooth val="0"/>
          <c:extLst>
            <c:ext xmlns:c16="http://schemas.microsoft.com/office/drawing/2014/chart" uri="{C3380CC4-5D6E-409C-BE32-E72D297353CC}">
              <c16:uniqueId val="{00000013-5DBA-483B-85CD-F8CDEDB83E52}"/>
            </c:ext>
          </c:extLst>
        </c:ser>
        <c:dLbls>
          <c:showLegendKey val="0"/>
          <c:showVal val="1"/>
          <c:showCatName val="0"/>
          <c:showSerName val="0"/>
          <c:showPercent val="0"/>
          <c:showBubbleSize val="0"/>
        </c:dLbls>
        <c:axId val="84219776"/>
        <c:axId val="84234240"/>
      </c:scatterChart>
      <c:valAx>
        <c:axId val="84219776"/>
        <c:scaling>
          <c:orientation val="minMax"/>
          <c:max val="17.400000000000002"/>
          <c:min val="9.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3"/>
          <c:min val="3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岐阜県郡上市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800"/>
            </a:lnSpc>
          </a:pPr>
          <a:r>
            <a:rPr kumimoji="1" lang="ja-JP" altLang="ja-JP" sz="1300">
              <a:solidFill>
                <a:sysClr val="windowText" lastClr="000000"/>
              </a:solidFill>
              <a:effectLst/>
              <a:latin typeface="+mn-lt"/>
              <a:ea typeface="+mn-ea"/>
              <a:cs typeface="+mn-cs"/>
            </a:rPr>
            <a:t>　計画的な地方債の発行や繰上償還により元利償還金は昨年度より</a:t>
          </a:r>
          <a:r>
            <a:rPr kumimoji="1" lang="en-US" altLang="ja-JP" sz="1300">
              <a:solidFill>
                <a:sysClr val="windowText" lastClr="000000"/>
              </a:solidFill>
              <a:effectLst/>
              <a:latin typeface="+mn-lt"/>
              <a:ea typeface="+mn-ea"/>
              <a:cs typeface="+mn-cs"/>
            </a:rPr>
            <a:t>2</a:t>
          </a:r>
          <a:r>
            <a:rPr kumimoji="1" lang="ja-JP" altLang="ja-JP" sz="1300">
              <a:solidFill>
                <a:sysClr val="windowText" lastClr="000000"/>
              </a:solidFill>
              <a:effectLst/>
              <a:latin typeface="+mn-lt"/>
              <a:ea typeface="+mn-ea"/>
              <a:cs typeface="+mn-cs"/>
            </a:rPr>
            <a:t>億</a:t>
          </a:r>
          <a:r>
            <a:rPr kumimoji="1" lang="en-US" altLang="ja-JP" sz="1300">
              <a:solidFill>
                <a:sysClr val="windowText" lastClr="000000"/>
              </a:solidFill>
              <a:effectLst/>
              <a:latin typeface="+mn-lt"/>
              <a:ea typeface="+mn-ea"/>
              <a:cs typeface="+mn-cs"/>
            </a:rPr>
            <a:t>8</a:t>
          </a:r>
          <a:r>
            <a:rPr kumimoji="1" lang="ja-JP" altLang="ja-JP" sz="1300">
              <a:solidFill>
                <a:sysClr val="windowText" lastClr="000000"/>
              </a:solidFill>
              <a:effectLst/>
              <a:latin typeface="+mn-lt"/>
              <a:ea typeface="+mn-ea"/>
              <a:cs typeface="+mn-cs"/>
            </a:rPr>
            <a:t>千</a:t>
          </a:r>
          <a:r>
            <a:rPr kumimoji="1" lang="en-US" altLang="ja-JP" sz="1300">
              <a:solidFill>
                <a:sysClr val="windowText" lastClr="000000"/>
              </a:solidFill>
              <a:effectLst/>
              <a:latin typeface="+mn-lt"/>
              <a:ea typeface="+mn-ea"/>
              <a:cs typeface="+mn-cs"/>
            </a:rPr>
            <a:t>3</a:t>
          </a:r>
          <a:r>
            <a:rPr kumimoji="1" lang="ja-JP" altLang="ja-JP" sz="1300">
              <a:solidFill>
                <a:sysClr val="windowText" lastClr="000000"/>
              </a:solidFill>
              <a:effectLst/>
              <a:latin typeface="+mn-lt"/>
              <a:ea typeface="+mn-ea"/>
              <a:cs typeface="+mn-cs"/>
            </a:rPr>
            <a:t>百万円減少している。　</a:t>
          </a:r>
          <a:endParaRPr lang="ja-JP" altLang="ja-JP" sz="1300">
            <a:solidFill>
              <a:sysClr val="windowText" lastClr="000000"/>
            </a:solidFill>
            <a:effectLst/>
          </a:endParaRPr>
        </a:p>
        <a:p>
          <a:pPr>
            <a:lnSpc>
              <a:spcPts val="1800"/>
            </a:lnSpc>
          </a:pPr>
          <a:r>
            <a:rPr kumimoji="1" lang="ja-JP" altLang="ja-JP" sz="1300">
              <a:solidFill>
                <a:sysClr val="windowText" lastClr="000000"/>
              </a:solidFill>
              <a:effectLst/>
              <a:latin typeface="+mn-lt"/>
              <a:ea typeface="+mn-ea"/>
              <a:cs typeface="+mn-cs"/>
            </a:rPr>
            <a:t>　一方、算入公債費については、新規発行する場合には基準財政需要額の算入率の高い地方債を優先していることなどにより元利償還金と公営企業債の元利償還金に対する繰入金の算入公債費等における比率は</a:t>
          </a:r>
          <a:r>
            <a:rPr kumimoji="1" lang="en-US" altLang="ja-JP" sz="1300">
              <a:solidFill>
                <a:sysClr val="windowText" lastClr="000000"/>
              </a:solidFill>
              <a:effectLst/>
              <a:latin typeface="+mn-lt"/>
              <a:ea typeface="+mn-ea"/>
              <a:cs typeface="+mn-cs"/>
            </a:rPr>
            <a:t>73.4%</a:t>
          </a:r>
          <a:r>
            <a:rPr kumimoji="1" lang="ja-JP" altLang="ja-JP" sz="1300">
              <a:solidFill>
                <a:sysClr val="windowText" lastClr="000000"/>
              </a:solidFill>
              <a:effectLst/>
              <a:latin typeface="+mn-lt"/>
              <a:ea typeface="+mn-ea"/>
              <a:cs typeface="+mn-cs"/>
            </a:rPr>
            <a:t>と高くなっている。このため、実質公債費比率の分子は減少傾向となっている。</a:t>
          </a:r>
          <a:endParaRPr lang="ja-JP" altLang="ja-JP" sz="1300">
            <a:solidFill>
              <a:sysClr val="windowText" lastClr="000000"/>
            </a:solidFill>
            <a:effectLst/>
          </a:endParaRPr>
        </a:p>
        <a:p>
          <a:pPr>
            <a:lnSpc>
              <a:spcPts val="1800"/>
            </a:lnSpc>
          </a:pPr>
          <a:r>
            <a:rPr kumimoji="1" lang="ja-JP" altLang="ja-JP" sz="1300">
              <a:solidFill>
                <a:sysClr val="windowText" lastClr="000000"/>
              </a:solidFill>
              <a:effectLst/>
              <a:latin typeface="+mn-lt"/>
              <a:ea typeface="+mn-ea"/>
              <a:cs typeface="+mn-cs"/>
            </a:rPr>
            <a:t>　今後も中期財政</a:t>
          </a:r>
          <a:r>
            <a:rPr kumimoji="1" lang="ja-JP" altLang="en-US" sz="1300">
              <a:solidFill>
                <a:sysClr val="windowText" lastClr="000000"/>
              </a:solidFill>
              <a:effectLst/>
              <a:latin typeface="+mn-lt"/>
              <a:ea typeface="+mn-ea"/>
              <a:cs typeface="+mn-cs"/>
            </a:rPr>
            <a:t>試算</a:t>
          </a:r>
          <a:r>
            <a:rPr kumimoji="1" lang="ja-JP" altLang="ja-JP" sz="1300">
              <a:solidFill>
                <a:sysClr val="windowText" lastClr="000000"/>
              </a:solidFill>
              <a:effectLst/>
              <a:latin typeface="+mn-lt"/>
              <a:ea typeface="+mn-ea"/>
              <a:cs typeface="+mn-cs"/>
            </a:rPr>
            <a:t>による地方債の発行などにより実質公債費比率の抑制を図る。</a:t>
          </a:r>
          <a:endParaRPr lang="ja-JP" altLang="ja-JP" sz="13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岐阜県郡上市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800"/>
            </a:lnSpc>
          </a:pPr>
          <a:r>
            <a:rPr kumimoji="1" lang="ja-JP" altLang="ja-JP" sz="1300">
              <a:solidFill>
                <a:sysClr val="windowText" lastClr="000000"/>
              </a:solidFill>
              <a:effectLst/>
              <a:latin typeface="+mn-lt"/>
              <a:ea typeface="+mn-ea"/>
              <a:cs typeface="+mn-cs"/>
            </a:rPr>
            <a:t>　</a:t>
          </a:r>
          <a:r>
            <a:rPr kumimoji="1" lang="ja-JP" altLang="en-US" sz="1300">
              <a:solidFill>
                <a:sysClr val="windowText" lastClr="000000"/>
              </a:solidFill>
              <a:effectLst/>
              <a:latin typeface="+mn-lt"/>
              <a:ea typeface="+mn-ea"/>
              <a:cs typeface="+mn-cs"/>
            </a:rPr>
            <a:t>将来負担額については、地方債の新規発行、退職手当負担見込額の増加</a:t>
          </a:r>
          <a:r>
            <a:rPr kumimoji="1" lang="ja-JP" altLang="ja-JP" sz="1300">
              <a:solidFill>
                <a:sysClr val="windowText" lastClr="000000"/>
              </a:solidFill>
              <a:effectLst/>
              <a:latin typeface="+mn-lt"/>
              <a:ea typeface="+mn-ea"/>
              <a:cs typeface="+mn-cs"/>
            </a:rPr>
            <a:t>などにより、昨年度より</a:t>
          </a:r>
          <a:r>
            <a:rPr kumimoji="1" lang="en-US" altLang="ja-JP" sz="1300">
              <a:solidFill>
                <a:sysClr val="windowText" lastClr="000000"/>
              </a:solidFill>
              <a:effectLst/>
              <a:latin typeface="+mn-lt"/>
              <a:ea typeface="+mn-ea"/>
              <a:cs typeface="+mn-cs"/>
            </a:rPr>
            <a:t>6</a:t>
          </a:r>
          <a:r>
            <a:rPr kumimoji="1" lang="ja-JP" altLang="ja-JP" sz="1300">
              <a:solidFill>
                <a:sysClr val="windowText" lastClr="000000"/>
              </a:solidFill>
              <a:effectLst/>
              <a:latin typeface="+mn-lt"/>
              <a:ea typeface="+mn-ea"/>
              <a:cs typeface="+mn-cs"/>
            </a:rPr>
            <a:t>億</a:t>
          </a:r>
          <a:r>
            <a:rPr kumimoji="1" lang="en-US" altLang="ja-JP" sz="1300">
              <a:solidFill>
                <a:sysClr val="windowText" lastClr="000000"/>
              </a:solidFill>
              <a:effectLst/>
              <a:latin typeface="+mn-lt"/>
              <a:ea typeface="+mn-ea"/>
              <a:cs typeface="+mn-cs"/>
            </a:rPr>
            <a:t>3</a:t>
          </a:r>
          <a:r>
            <a:rPr kumimoji="1" lang="ja-JP" altLang="ja-JP" sz="1300">
              <a:solidFill>
                <a:sysClr val="windowText" lastClr="000000"/>
              </a:solidFill>
              <a:effectLst/>
              <a:latin typeface="+mn-lt"/>
              <a:ea typeface="+mn-ea"/>
              <a:cs typeface="+mn-cs"/>
            </a:rPr>
            <a:t>千</a:t>
          </a:r>
          <a:r>
            <a:rPr kumimoji="1" lang="en-US" altLang="ja-JP" sz="1300">
              <a:solidFill>
                <a:sysClr val="windowText" lastClr="000000"/>
              </a:solidFill>
              <a:effectLst/>
              <a:latin typeface="+mn-lt"/>
              <a:ea typeface="+mn-ea"/>
              <a:cs typeface="+mn-cs"/>
            </a:rPr>
            <a:t>5</a:t>
          </a:r>
          <a:r>
            <a:rPr kumimoji="1" lang="ja-JP" altLang="ja-JP" sz="1300">
              <a:solidFill>
                <a:sysClr val="windowText" lastClr="000000"/>
              </a:solidFill>
              <a:effectLst/>
              <a:latin typeface="+mn-lt"/>
              <a:ea typeface="+mn-ea"/>
              <a:cs typeface="+mn-cs"/>
            </a:rPr>
            <a:t>百万円</a:t>
          </a:r>
          <a:r>
            <a:rPr kumimoji="1" lang="ja-JP" altLang="en-US" sz="1300">
              <a:solidFill>
                <a:sysClr val="windowText" lastClr="000000"/>
              </a:solidFill>
              <a:effectLst/>
              <a:latin typeface="+mn-lt"/>
              <a:ea typeface="+mn-ea"/>
              <a:cs typeface="+mn-cs"/>
            </a:rPr>
            <a:t>増加</a:t>
          </a:r>
          <a:r>
            <a:rPr kumimoji="1" lang="ja-JP" altLang="ja-JP" sz="1300">
              <a:solidFill>
                <a:sysClr val="windowText" lastClr="000000"/>
              </a:solidFill>
              <a:effectLst/>
              <a:latin typeface="+mn-lt"/>
              <a:ea typeface="+mn-ea"/>
              <a:cs typeface="+mn-cs"/>
            </a:rPr>
            <a:t>している。</a:t>
          </a:r>
          <a:endParaRPr lang="ja-JP" altLang="ja-JP" sz="1300">
            <a:solidFill>
              <a:sysClr val="windowText" lastClr="000000"/>
            </a:solidFill>
            <a:effectLst/>
          </a:endParaRPr>
        </a:p>
        <a:p>
          <a:pPr>
            <a:lnSpc>
              <a:spcPts val="1800"/>
            </a:lnSpc>
          </a:pPr>
          <a:r>
            <a:rPr kumimoji="1" lang="ja-JP" altLang="ja-JP" sz="1300">
              <a:solidFill>
                <a:sysClr val="windowText" lastClr="000000"/>
              </a:solidFill>
              <a:effectLst/>
              <a:latin typeface="+mn-lt"/>
              <a:ea typeface="+mn-ea"/>
              <a:cs typeface="+mn-cs"/>
            </a:rPr>
            <a:t>　充当可能財源等については、基準財政需要額算入見込額が減少し</a:t>
          </a:r>
          <a:r>
            <a:rPr kumimoji="1" lang="ja-JP" altLang="en-US" sz="1300">
              <a:solidFill>
                <a:sysClr val="windowText" lastClr="000000"/>
              </a:solidFill>
              <a:effectLst/>
              <a:latin typeface="+mn-lt"/>
              <a:ea typeface="+mn-ea"/>
              <a:cs typeface="+mn-cs"/>
            </a:rPr>
            <a:t>ていること</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財政調整基金や公共施設整備基金等の取り崩しにより減少していることなどから、昨年度より</a:t>
          </a:r>
          <a:r>
            <a:rPr kumimoji="1" lang="en-US" altLang="ja-JP" sz="1300">
              <a:solidFill>
                <a:sysClr val="windowText" lastClr="000000"/>
              </a:solidFill>
              <a:effectLst/>
              <a:latin typeface="+mn-lt"/>
              <a:ea typeface="+mn-ea"/>
              <a:cs typeface="+mn-cs"/>
            </a:rPr>
            <a:t>21</a:t>
          </a:r>
          <a:r>
            <a:rPr kumimoji="1" lang="ja-JP" altLang="en-US" sz="1300">
              <a:solidFill>
                <a:sysClr val="windowText" lastClr="000000"/>
              </a:solidFill>
              <a:effectLst/>
              <a:latin typeface="+mn-lt"/>
              <a:ea typeface="+mn-ea"/>
              <a:cs typeface="+mn-cs"/>
            </a:rPr>
            <a:t>億</a:t>
          </a:r>
          <a:r>
            <a:rPr kumimoji="1" lang="en-US" altLang="ja-JP" sz="1300">
              <a:solidFill>
                <a:sysClr val="windowText" lastClr="000000"/>
              </a:solidFill>
              <a:effectLst/>
              <a:latin typeface="+mn-lt"/>
              <a:ea typeface="+mn-ea"/>
              <a:cs typeface="+mn-cs"/>
            </a:rPr>
            <a:t>6</a:t>
          </a:r>
          <a:r>
            <a:rPr kumimoji="1" lang="ja-JP" altLang="en-US" sz="1300">
              <a:solidFill>
                <a:sysClr val="windowText" lastClr="000000"/>
              </a:solidFill>
              <a:effectLst/>
              <a:latin typeface="+mn-lt"/>
              <a:ea typeface="+mn-ea"/>
              <a:cs typeface="+mn-cs"/>
            </a:rPr>
            <a:t>千</a:t>
          </a:r>
          <a:r>
            <a:rPr kumimoji="1" lang="en-US" altLang="ja-JP" sz="1300">
              <a:solidFill>
                <a:sysClr val="windowText" lastClr="000000"/>
              </a:solidFill>
              <a:effectLst/>
              <a:latin typeface="+mn-lt"/>
              <a:ea typeface="+mn-ea"/>
              <a:cs typeface="+mn-cs"/>
            </a:rPr>
            <a:t>9</a:t>
          </a:r>
          <a:r>
            <a:rPr kumimoji="1" lang="ja-JP" altLang="en-US" sz="1300">
              <a:solidFill>
                <a:sysClr val="windowText" lastClr="000000"/>
              </a:solidFill>
              <a:effectLst/>
              <a:latin typeface="+mn-lt"/>
              <a:ea typeface="+mn-ea"/>
              <a:cs typeface="+mn-cs"/>
            </a:rPr>
            <a:t>百万円減少している。</a:t>
          </a:r>
          <a:endParaRPr kumimoji="1" lang="en-US" altLang="ja-JP" sz="1300">
            <a:solidFill>
              <a:sysClr val="windowText" lastClr="000000"/>
            </a:solidFill>
            <a:effectLst/>
            <a:latin typeface="+mn-lt"/>
            <a:ea typeface="+mn-ea"/>
            <a:cs typeface="+mn-cs"/>
          </a:endParaRPr>
        </a:p>
        <a:p>
          <a:pPr>
            <a:lnSpc>
              <a:spcPts val="1800"/>
            </a:lnSpc>
          </a:pPr>
          <a:r>
            <a:rPr kumimoji="1" lang="ja-JP" altLang="en-US" sz="1300">
              <a:solidFill>
                <a:sysClr val="windowText" lastClr="000000"/>
              </a:solidFill>
              <a:effectLst/>
              <a:latin typeface="+mn-lt"/>
              <a:ea typeface="+mn-ea"/>
              <a:cs typeface="+mn-cs"/>
            </a:rPr>
            <a:t>　そのため、</a:t>
          </a:r>
          <a:r>
            <a:rPr kumimoji="1" lang="ja-JP" altLang="ja-JP" sz="1300">
              <a:solidFill>
                <a:sysClr val="windowText" lastClr="000000"/>
              </a:solidFill>
              <a:effectLst/>
              <a:latin typeface="+mn-lt"/>
              <a:ea typeface="+mn-ea"/>
              <a:cs typeface="+mn-cs"/>
            </a:rPr>
            <a:t>将来負担比率の分子は</a:t>
          </a:r>
          <a:r>
            <a:rPr kumimoji="1"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昨年度</a:t>
          </a:r>
          <a:r>
            <a:rPr kumimoji="1" lang="ja-JP" altLang="en-US" sz="1300">
              <a:solidFill>
                <a:sysClr val="windowText" lastClr="000000"/>
              </a:solidFill>
              <a:effectLst/>
              <a:latin typeface="+mn-lt"/>
              <a:ea typeface="+mn-ea"/>
              <a:cs typeface="+mn-cs"/>
            </a:rPr>
            <a:t>より</a:t>
          </a:r>
          <a:r>
            <a:rPr kumimoji="1" lang="en-US" altLang="ja-JP" sz="1300">
              <a:solidFill>
                <a:sysClr val="windowText" lastClr="000000"/>
              </a:solidFill>
              <a:effectLst/>
              <a:latin typeface="+mn-lt"/>
              <a:ea typeface="+mn-ea"/>
              <a:cs typeface="+mn-cs"/>
            </a:rPr>
            <a:t>28</a:t>
          </a:r>
          <a:r>
            <a:rPr kumimoji="1" lang="ja-JP" altLang="en-US" sz="1300">
              <a:solidFill>
                <a:sysClr val="windowText" lastClr="000000"/>
              </a:solidFill>
              <a:effectLst/>
              <a:latin typeface="+mn-lt"/>
              <a:ea typeface="+mn-ea"/>
              <a:cs typeface="+mn-cs"/>
            </a:rPr>
            <a:t>億</a:t>
          </a:r>
          <a:r>
            <a:rPr kumimoji="1" lang="en-US" altLang="ja-JP" sz="1300">
              <a:solidFill>
                <a:sysClr val="windowText" lastClr="000000"/>
              </a:solidFill>
              <a:effectLst/>
              <a:latin typeface="+mn-lt"/>
              <a:ea typeface="+mn-ea"/>
              <a:cs typeface="+mn-cs"/>
            </a:rPr>
            <a:t>2</a:t>
          </a:r>
          <a:r>
            <a:rPr kumimoji="1" lang="ja-JP" altLang="en-US" sz="1300">
              <a:solidFill>
                <a:sysClr val="windowText" lastClr="000000"/>
              </a:solidFill>
              <a:effectLst/>
              <a:latin typeface="+mn-lt"/>
              <a:ea typeface="+mn-ea"/>
              <a:cs typeface="+mn-cs"/>
            </a:rPr>
            <a:t>百万円増加している</a:t>
          </a:r>
          <a:r>
            <a:rPr kumimoji="1" lang="ja-JP" altLang="ja-JP" sz="1300">
              <a:solidFill>
                <a:sysClr val="windowText" lastClr="000000"/>
              </a:solidFill>
              <a:effectLst/>
              <a:latin typeface="+mn-lt"/>
              <a:ea typeface="+mn-ea"/>
              <a:cs typeface="+mn-cs"/>
            </a:rPr>
            <a:t>。</a:t>
          </a:r>
          <a:endParaRPr lang="ja-JP" altLang="ja-JP" sz="1300">
            <a:solidFill>
              <a:sysClr val="windowText" lastClr="000000"/>
            </a:solidFill>
            <a:effectLst/>
          </a:endParaRPr>
        </a:p>
        <a:p>
          <a:pPr>
            <a:lnSpc>
              <a:spcPts val="1800"/>
            </a:lnSpc>
          </a:pPr>
          <a:r>
            <a:rPr kumimoji="1" lang="ja-JP" altLang="ja-JP" sz="1300">
              <a:solidFill>
                <a:sysClr val="windowText" lastClr="000000"/>
              </a:solidFill>
              <a:effectLst/>
              <a:latin typeface="+mn-lt"/>
              <a:ea typeface="+mn-ea"/>
              <a:cs typeface="+mn-cs"/>
            </a:rPr>
            <a:t>　今後も計画的な地方債発行や繰上償還などにより、将来負担額の抑制に努める。</a:t>
          </a:r>
          <a:endParaRPr lang="ja-JP" altLang="ja-JP" sz="13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岐阜県郡上市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・財政調整基金へ、平成</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618</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百万円を積み立てた一方、財源不足を補てんするため、</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年度に財政調整基金</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1,667</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550</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百万円を取り崩したこと、平成</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年度に繰上償還の</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ため、減債基金</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百万円を取り崩したこと等により、基金全体としては</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1,543</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・決算状況を踏まえ、可能な範囲で積立てを行う。</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・普通交付税の合併算定替えによる特例措置の適用期間終了に伴う財源不足を補うため、財政調整基金等の取り崩し</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を計画的に行う。</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・公共施設整備基金：公共施設の整備に要する経費の財源に充てる。</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・地域振興基金：市の一体的な振興整備を促進するための事業に充てる。</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・ふるさと基金：地域の特性をいかした個性的で魅力あるまちづくりを推進するための事業に充てる。</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・鉄道経営対策事業基金：地方公共交通の維持確保を図る。</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・ケーブルテレビ事業整備基金：ケーブルテレビ事業の設備整備に必要な財源に充てる。</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年度に、公共施設整備基金</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550</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百万円を取り崩したこと等により、その他特定目的基金全体で</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495</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・決算状況を踏まえ、可能な範囲での積立てを行う。</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・地方交付税額の減</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・人口減少による税収減</a:t>
          </a:r>
        </a:p>
        <a:p>
          <a:pPr>
            <a:lnSpc>
              <a:spcPts val="2000"/>
            </a:lnSpc>
          </a:pP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・決算状況を踏まえ、可能な範囲での積立てを行う。</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・普通交付税の合併算定替えによる特例措置の適用期間終了に伴う財源不足を補うため、取り崩しを計画的に行う。</a:t>
          </a:r>
          <a:endPar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年度に、償還のため</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百万円をを取り崩したことによる減少</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・決算状況を踏まえ、可能な範囲での積立てを行う。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岐阜県郡上市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42,666
42,212
1,030.75
32,547,096
31,492,239
854,976
18,124,189
33,941,578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有形固定資産減価償却率は類似団体より低い水準となっている。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これは、地方債を活用した道路等インフラ資産及び比較的大きな公共施設の整備を推進してきたことによるものである。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今後も公共施設等総合管理計画に沿った施設の集約化・複合化に努める。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69" name="有形固定資産減価償却率平均値テキスト"/>
        <xdr:cNvSpPr txBox="1"/>
      </xdr:nvSpPr>
      <xdr:spPr>
        <a:xfrm>
          <a:off x="4813300" y="577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2" name="フローチャート: 判断 71"/>
        <xdr:cNvSpPr/>
      </xdr:nvSpPr>
      <xdr:spPr>
        <a:xfrm>
          <a:off x="3238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149437</xdr:rowOff>
    </xdr:from>
    <xdr:to>
      <xdr:col>19</xdr:col>
      <xdr:colOff>187325</xdr:colOff>
      <xdr:row>31</xdr:row>
      <xdr:rowOff>79587</xdr:rowOff>
    </xdr:to>
    <xdr:sp macro="" textlink="">
      <xdr:nvSpPr>
        <xdr:cNvPr id="78" name="楕円 77"/>
        <xdr:cNvSpPr/>
      </xdr:nvSpPr>
      <xdr:spPr>
        <a:xfrm>
          <a:off x="4000500" y="606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27</xdr:row>
      <xdr:rowOff>100770</xdr:rowOff>
    </xdr:from>
    <xdr:ext cx="405111" cy="259045"/>
    <xdr:sp macro="" textlink="">
      <xdr:nvSpPr>
        <xdr:cNvPr id="79" name="n_1aveValue有形固定資産減価償却率"/>
        <xdr:cNvSpPr txBox="1"/>
      </xdr:nvSpPr>
      <xdr:spPr>
        <a:xfrm>
          <a:off x="3836044" y="550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40869</xdr:rowOff>
    </xdr:from>
    <xdr:ext cx="405111" cy="259045"/>
    <xdr:sp macro="" textlink="">
      <xdr:nvSpPr>
        <xdr:cNvPr id="80" name="n_2aveValue有形固定資産減価償却率"/>
        <xdr:cNvSpPr txBox="1"/>
      </xdr:nvSpPr>
      <xdr:spPr>
        <a:xfrm>
          <a:off x="30867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70714</xdr:rowOff>
    </xdr:from>
    <xdr:ext cx="405111" cy="259045"/>
    <xdr:sp macro="" textlink="">
      <xdr:nvSpPr>
        <xdr:cNvPr id="81" name="n_1mainValue有形固定資産減価償却率"/>
        <xdr:cNvSpPr txBox="1"/>
      </xdr:nvSpPr>
      <xdr:spPr>
        <a:xfrm>
          <a:off x="38360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を下回っている。今後も計画的な地方債の発行による新規発行額の抑制に努めるとともに、充当可能基金残高に注視しながら、債務償還可能年数の平準化に努める必要がある。</a:t>
          </a: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7" name="テキスト ボックス 96"/>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98" name="直線コネクタ 9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99" name="テキスト ボックス 9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0" name="直線コネクタ 9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1" name="テキスト ボックス 100"/>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2" name="直線コネクタ 10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3" name="テキスト ボックス 102"/>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4" name="直線コネクタ 10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05" name="テキスト ボックス 104"/>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6" name="直線コネクタ 10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7" name="テキスト ボックス 106"/>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8" name="直線コネクタ 10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9" name="テキスト ボックス 108"/>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3" name="直線コネクタ 112"/>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14"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15" name="直線コネクタ 114"/>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16"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17" name="直線コネクタ 116"/>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39659</xdr:rowOff>
    </xdr:from>
    <xdr:ext cx="340478" cy="259045"/>
    <xdr:sp macro="" textlink="">
      <xdr:nvSpPr>
        <xdr:cNvPr id="118" name="債務償還可能年数平均値テキスト"/>
        <xdr:cNvSpPr txBox="1"/>
      </xdr:nvSpPr>
      <xdr:spPr>
        <a:xfrm>
          <a:off x="14846300" y="6126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19" name="フローチャート: 判断 118"/>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14968</xdr:rowOff>
    </xdr:from>
    <xdr:to>
      <xdr:col>76</xdr:col>
      <xdr:colOff>73025</xdr:colOff>
      <xdr:row>33</xdr:row>
      <xdr:rowOff>116568</xdr:rowOff>
    </xdr:to>
    <xdr:sp macro="" textlink="">
      <xdr:nvSpPr>
        <xdr:cNvPr id="125" name="楕円 124"/>
        <xdr:cNvSpPr/>
      </xdr:nvSpPr>
      <xdr:spPr>
        <a:xfrm>
          <a:off x="147447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164845</xdr:rowOff>
    </xdr:from>
    <xdr:ext cx="340478" cy="259045"/>
    <xdr:sp macro="" textlink="">
      <xdr:nvSpPr>
        <xdr:cNvPr id="126" name="債務償還可能年数該当値テキスト"/>
        <xdr:cNvSpPr txBox="1"/>
      </xdr:nvSpPr>
      <xdr:spPr>
        <a:xfrm>
          <a:off x="14846300" y="6422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岐阜県郡上市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42,666
42,212
1,030.75
32,547,096
31,492,239
854,976
18,124,189
33,941,578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27305</xdr:rowOff>
    </xdr:from>
    <xdr:to>
      <xdr:col>20</xdr:col>
      <xdr:colOff>38100</xdr:colOff>
      <xdr:row>37</xdr:row>
      <xdr:rowOff>128905</xdr:rowOff>
    </xdr:to>
    <xdr:sp macro="" textlink="">
      <xdr:nvSpPr>
        <xdr:cNvPr id="69" name="楕円 68"/>
        <xdr:cNvSpPr/>
      </xdr:nvSpPr>
      <xdr:spPr>
        <a:xfrm>
          <a:off x="3746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65422</xdr:rowOff>
    </xdr:from>
    <xdr:ext cx="405111" cy="259045"/>
    <xdr:sp macro="" textlink="">
      <xdr:nvSpPr>
        <xdr:cNvPr id="70" name="n_1aveValue【道路】&#10;有形固定資産減価償却率"/>
        <xdr:cNvSpPr txBox="1"/>
      </xdr:nvSpPr>
      <xdr:spPr>
        <a:xfrm>
          <a:off x="35820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130192</xdr:rowOff>
    </xdr:from>
    <xdr:ext cx="405111" cy="259045"/>
    <xdr:sp macro="" textlink="">
      <xdr:nvSpPr>
        <xdr:cNvPr id="71" name="n_2aveValue【道路】&#10;有形固定資産減価償却率"/>
        <xdr:cNvSpPr txBox="1"/>
      </xdr:nvSpPr>
      <xdr:spPr>
        <a:xfrm>
          <a:off x="2705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120032</xdr:rowOff>
    </xdr:from>
    <xdr:ext cx="405111" cy="259045"/>
    <xdr:sp macro="" textlink="">
      <xdr:nvSpPr>
        <xdr:cNvPr id="72" name="n_1mainValue【道路】&#10;有形固定資産減価償却率"/>
        <xdr:cNvSpPr txBox="1"/>
      </xdr:nvSpPr>
      <xdr:spPr>
        <a:xfrm>
          <a:off x="35820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96" name="直線コネクタ 95"/>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97"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98" name="直線コネクタ 97"/>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99"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0" name="直線コネクタ 99"/>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34536</xdr:rowOff>
    </xdr:from>
    <xdr:ext cx="534377" cy="259045"/>
    <xdr:sp macro="" textlink="">
      <xdr:nvSpPr>
        <xdr:cNvPr id="101" name="【道路】&#10;一人当たり延長平均値テキスト"/>
        <xdr:cNvSpPr txBox="1"/>
      </xdr:nvSpPr>
      <xdr:spPr>
        <a:xfrm>
          <a:off x="10515600" y="6549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2" name="フローチャート: 判断 101"/>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3" name="フローチャート: 判断 102"/>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04" name="フローチャート: 判断 103"/>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12370</xdr:rowOff>
    </xdr:from>
    <xdr:to>
      <xdr:col>50</xdr:col>
      <xdr:colOff>165100</xdr:colOff>
      <xdr:row>36</xdr:row>
      <xdr:rowOff>113970</xdr:rowOff>
    </xdr:to>
    <xdr:sp macro="" textlink="">
      <xdr:nvSpPr>
        <xdr:cNvPr id="110" name="楕円 109"/>
        <xdr:cNvSpPr/>
      </xdr:nvSpPr>
      <xdr:spPr>
        <a:xfrm>
          <a:off x="9588500" y="61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136872</xdr:rowOff>
    </xdr:from>
    <xdr:ext cx="534377" cy="259045"/>
    <xdr:sp macro="" textlink="">
      <xdr:nvSpPr>
        <xdr:cNvPr id="111" name="n_1aveValue【道路】&#10;一人当たり延長"/>
        <xdr:cNvSpPr txBox="1"/>
      </xdr:nvSpPr>
      <xdr:spPr>
        <a:xfrm>
          <a:off x="93594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12" name="n_2aveValue【道路】&#10;一人当たり延長"/>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130497</xdr:rowOff>
    </xdr:from>
    <xdr:ext cx="534377" cy="259045"/>
    <xdr:sp macro="" textlink="">
      <xdr:nvSpPr>
        <xdr:cNvPr id="113" name="n_1mainValue【道路】&#10;一人当たり延長"/>
        <xdr:cNvSpPr txBox="1"/>
      </xdr:nvSpPr>
      <xdr:spPr>
        <a:xfrm>
          <a:off x="9359411" y="595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4" name="直線コネクタ 12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5" name="テキスト ボックス 12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6" name="直線コネクタ 12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7" name="テキスト ボックス 12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8" name="直線コネクタ 12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9" name="テキスト ボックス 12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0" name="直線コネクタ 12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1" name="テキスト ボックス 13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2" name="直線コネクタ 13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3" name="テキスト ボックス 13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4" name="直線コネクタ 13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5" name="テキスト ボックス 13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39" name="直線コネクタ 138"/>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40"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41" name="直線コネクタ 140"/>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42"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43" name="直線コネクタ 142"/>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121937</xdr:rowOff>
    </xdr:from>
    <xdr:ext cx="405111" cy="259045"/>
    <xdr:sp macro="" textlink="">
      <xdr:nvSpPr>
        <xdr:cNvPr id="144" name="【橋りょう・トンネル】&#10;有形固定資産減価償却率平均値テキスト"/>
        <xdr:cNvSpPr txBox="1"/>
      </xdr:nvSpPr>
      <xdr:spPr>
        <a:xfrm>
          <a:off x="4673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45" name="フローチャート: 判断 144"/>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46" name="フローチャート: 判断 145"/>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47" name="フローチャート: 判断 146"/>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xdr:rowOff>
    </xdr:from>
    <xdr:to>
      <xdr:col>20</xdr:col>
      <xdr:colOff>38100</xdr:colOff>
      <xdr:row>61</xdr:row>
      <xdr:rowOff>107950</xdr:rowOff>
    </xdr:to>
    <xdr:sp macro="" textlink="">
      <xdr:nvSpPr>
        <xdr:cNvPr id="153" name="楕円 152"/>
        <xdr:cNvSpPr/>
      </xdr:nvSpPr>
      <xdr:spPr>
        <a:xfrm>
          <a:off x="3746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116312</xdr:rowOff>
    </xdr:from>
    <xdr:ext cx="405111" cy="259045"/>
    <xdr:sp macro="" textlink="">
      <xdr:nvSpPr>
        <xdr:cNvPr id="154" name="n_1aveValue【橋りょう・トンネル】&#10;有形固定資産減価償却率"/>
        <xdr:cNvSpPr txBox="1"/>
      </xdr:nvSpPr>
      <xdr:spPr>
        <a:xfrm>
          <a:off x="35820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55"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99077</xdr:rowOff>
    </xdr:from>
    <xdr:ext cx="405111" cy="259045"/>
    <xdr:sp macro="" textlink="">
      <xdr:nvSpPr>
        <xdr:cNvPr id="156" name="n_1mainValue【橋りょう・トンネル】&#10;有形固定資産減価償却率"/>
        <xdr:cNvSpPr txBox="1"/>
      </xdr:nvSpPr>
      <xdr:spPr>
        <a:xfrm>
          <a:off x="3582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7" name="直線コネクタ 16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8" name="テキスト ボックス 16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9" name="直線コネクタ 16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0" name="テキスト ボックス 16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2" name="テキスト ボックス 17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3" name="直線コネクタ 17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4" name="テキスト ボックス 17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5" name="直線コネクタ 17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6" name="テキスト ボックス 17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80" name="直線コネクタ 179"/>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81"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182" name="直線コネクタ 181"/>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183"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184" name="直線コネクタ 183"/>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91701</xdr:rowOff>
    </xdr:from>
    <xdr:ext cx="599010" cy="259045"/>
    <xdr:sp macro="" textlink="">
      <xdr:nvSpPr>
        <xdr:cNvPr id="185" name="【橋りょう・トンネル】&#10;一人当たり有形固定資産（償却資産）額平均値テキスト"/>
        <xdr:cNvSpPr txBox="1"/>
      </xdr:nvSpPr>
      <xdr:spPr>
        <a:xfrm>
          <a:off x="10515600" y="10550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186" name="フローチャート: 判断 185"/>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187" name="フローチャート: 判断 186"/>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188" name="フローチャート: 判断 187"/>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87284</xdr:rowOff>
    </xdr:from>
    <xdr:to>
      <xdr:col>50</xdr:col>
      <xdr:colOff>165100</xdr:colOff>
      <xdr:row>60</xdr:row>
      <xdr:rowOff>17434</xdr:rowOff>
    </xdr:to>
    <xdr:sp macro="" textlink="">
      <xdr:nvSpPr>
        <xdr:cNvPr id="194" name="楕円 193"/>
        <xdr:cNvSpPr/>
      </xdr:nvSpPr>
      <xdr:spPr>
        <a:xfrm>
          <a:off x="9588500" y="102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4486</xdr:rowOff>
    </xdr:from>
    <xdr:ext cx="599010" cy="259045"/>
    <xdr:sp macro="" textlink="">
      <xdr:nvSpPr>
        <xdr:cNvPr id="195" name="n_1aveValue【橋りょう・トンネル】&#10;一人当たり有形固定資産（償却資産）額"/>
        <xdr:cNvSpPr txBox="1"/>
      </xdr:nvSpPr>
      <xdr:spPr>
        <a:xfrm>
          <a:off x="93270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196" name="n_2aveValue【橋りょう・トンネル】&#10;一人当たり有形固定資産（償却資産）額"/>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33961</xdr:rowOff>
    </xdr:from>
    <xdr:ext cx="599010" cy="259045"/>
    <xdr:sp macro="" textlink="">
      <xdr:nvSpPr>
        <xdr:cNvPr id="197" name="n_1mainValue【橋りょう・トンネル】&#10;一人当たり有形固定資産（償却資産）額"/>
        <xdr:cNvSpPr txBox="1"/>
      </xdr:nvSpPr>
      <xdr:spPr>
        <a:xfrm>
          <a:off x="9327095" y="997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9" name="直線コネクタ 20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0" name="テキスト ボックス 20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1" name="直線コネクタ 21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2" name="テキスト ボックス 21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3" name="直線コネクタ 21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4" name="テキスト ボックス 21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5" name="直線コネクタ 21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6" name="テキスト ボックス 21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7" name="直線コネクタ 21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8" name="テキスト ボックス 21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22" name="直線コネクタ 221"/>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23"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24" name="直線コネクタ 223"/>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25"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26" name="直線コネクタ 225"/>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27"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28" name="フローチャート: 判断 227"/>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29" name="フローチャート: 判断 228"/>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30" name="フローチャート: 判断 229"/>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168275</xdr:rowOff>
    </xdr:from>
    <xdr:to>
      <xdr:col>20</xdr:col>
      <xdr:colOff>38100</xdr:colOff>
      <xdr:row>81</xdr:row>
      <xdr:rowOff>98425</xdr:rowOff>
    </xdr:to>
    <xdr:sp macro="" textlink="">
      <xdr:nvSpPr>
        <xdr:cNvPr id="236" name="楕円 235"/>
        <xdr:cNvSpPr/>
      </xdr:nvSpPr>
      <xdr:spPr>
        <a:xfrm>
          <a:off x="3746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53357</xdr:rowOff>
    </xdr:from>
    <xdr:ext cx="405111" cy="259045"/>
    <xdr:sp macro="" textlink="">
      <xdr:nvSpPr>
        <xdr:cNvPr id="237" name="n_1aveValue【公営住宅】&#10;有形固定資産減価償却率"/>
        <xdr:cNvSpPr txBox="1"/>
      </xdr:nvSpPr>
      <xdr:spPr>
        <a:xfrm>
          <a:off x="3582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238" name="n_2aveValue【公営住宅】&#10;有形固定資産減価償却率"/>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114952</xdr:rowOff>
    </xdr:from>
    <xdr:ext cx="405111" cy="259045"/>
    <xdr:sp macro="" textlink="">
      <xdr:nvSpPr>
        <xdr:cNvPr id="239" name="n_1mainValue【公営住宅】&#10;有形固定資産減価償却率"/>
        <xdr:cNvSpPr txBox="1"/>
      </xdr:nvSpPr>
      <xdr:spPr>
        <a:xfrm>
          <a:off x="35820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0" name="直線コネクタ 24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1" name="テキスト ボックス 25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2" name="直線コネクタ 25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3" name="テキスト ボックス 25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4" name="直線コネクタ 25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5" name="テキスト ボックス 25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6" name="直線コネクタ 25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7" name="テキスト ボックス 25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8" name="直線コネクタ 25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9" name="テキスト ボックス 25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63" name="直線コネクタ 262"/>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64"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65" name="直線コネクタ 264"/>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66"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67" name="直線コネクタ 266"/>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153940</xdr:rowOff>
    </xdr:from>
    <xdr:ext cx="469744" cy="259045"/>
    <xdr:sp macro="" textlink="">
      <xdr:nvSpPr>
        <xdr:cNvPr id="268" name="【公営住宅】&#10;一人当たり面積平均値テキスト"/>
        <xdr:cNvSpPr txBox="1"/>
      </xdr:nvSpPr>
      <xdr:spPr>
        <a:xfrm>
          <a:off x="10515600" y="1421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69" name="フローチャート: 判断 268"/>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270" name="フローチャート: 判断 269"/>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271" name="フローチャート: 判断 270"/>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9398</xdr:rowOff>
    </xdr:from>
    <xdr:to>
      <xdr:col>50</xdr:col>
      <xdr:colOff>165100</xdr:colOff>
      <xdr:row>82</xdr:row>
      <xdr:rowOff>110998</xdr:rowOff>
    </xdr:to>
    <xdr:sp macro="" textlink="">
      <xdr:nvSpPr>
        <xdr:cNvPr id="277" name="楕円 276"/>
        <xdr:cNvSpPr/>
      </xdr:nvSpPr>
      <xdr:spPr>
        <a:xfrm>
          <a:off x="9588500" y="1406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77740</xdr:rowOff>
    </xdr:from>
    <xdr:ext cx="469744" cy="259045"/>
    <xdr:sp macro="" textlink="">
      <xdr:nvSpPr>
        <xdr:cNvPr id="278" name="n_1aveValue【公営住宅】&#10;一人当たり面積"/>
        <xdr:cNvSpPr txBox="1"/>
      </xdr:nvSpPr>
      <xdr:spPr>
        <a:xfrm>
          <a:off x="9391727" y="143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279" name="n_2aveValue【公営住宅】&#10;一人当たり面積"/>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127525</xdr:rowOff>
    </xdr:from>
    <xdr:ext cx="469744" cy="259045"/>
    <xdr:sp macro="" textlink="">
      <xdr:nvSpPr>
        <xdr:cNvPr id="280" name="n_1mainValue【公営住宅】&#10;一人当たり面積"/>
        <xdr:cNvSpPr txBox="1"/>
      </xdr:nvSpPr>
      <xdr:spPr>
        <a:xfrm>
          <a:off x="9391727" y="1384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8" name="テキスト ボックス 30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8" name="テキスト ボックス 31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0" name="テキスト ボックス 31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22" name="直線コネクタ 321"/>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23"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24" name="直線コネクタ 323"/>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6" name="直線コネクタ 32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27"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28" name="フローチャート: 判断 327"/>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29" name="フローチャート: 判断 328"/>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30" name="フローチャート: 判断 329"/>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156028</xdr:rowOff>
    </xdr:from>
    <xdr:to>
      <xdr:col>81</xdr:col>
      <xdr:colOff>101600</xdr:colOff>
      <xdr:row>37</xdr:row>
      <xdr:rowOff>86178</xdr:rowOff>
    </xdr:to>
    <xdr:sp macro="" textlink="">
      <xdr:nvSpPr>
        <xdr:cNvPr id="336" name="楕円 335"/>
        <xdr:cNvSpPr/>
      </xdr:nvSpPr>
      <xdr:spPr>
        <a:xfrm>
          <a:off x="15430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103431</xdr:rowOff>
    </xdr:from>
    <xdr:ext cx="405111" cy="259045"/>
    <xdr:sp macro="" textlink="">
      <xdr:nvSpPr>
        <xdr:cNvPr id="337"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338" name="n_2aveValue【認定こども園・幼稚園・保育所】&#10;有形固定資産減価償却率"/>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102705</xdr:rowOff>
    </xdr:from>
    <xdr:ext cx="405111" cy="259045"/>
    <xdr:sp macro="" textlink="">
      <xdr:nvSpPr>
        <xdr:cNvPr id="339" name="n_1mainValue【認定こども園・幼稚園・保育所】&#10;有形固定資産減価償却率"/>
        <xdr:cNvSpPr txBox="1"/>
      </xdr:nvSpPr>
      <xdr:spPr>
        <a:xfrm>
          <a:off x="152660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0" name="直線コネクタ 34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51" name="テキスト ボックス 35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2" name="直線コネクタ 35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3" name="テキスト ボックス 35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4" name="直線コネクタ 35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5" name="テキスト ボックス 35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6" name="直線コネクタ 35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7" name="テキスト ボックス 35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8" name="直線コネクタ 35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9" name="テキスト ボックス 35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0" name="直線コネクタ 35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61" name="テキスト ボックス 36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2" name="直線コネクタ 3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3" name="テキスト ボックス 3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365" name="直線コネクタ 364"/>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366"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367" name="直線コネクタ 366"/>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368"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369" name="直線コネクタ 368"/>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70"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71" name="フローチャート: 判断 370"/>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372" name="フローチャート: 判断 371"/>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373" name="フローチャート: 判断 372"/>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4" name="テキスト ボックス 3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5" name="テキスト ボックス 3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6" name="テキスト ボックス 3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7" name="テキスト ボックス 3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8" name="テキスト ボックス 3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64588</xdr:rowOff>
    </xdr:from>
    <xdr:to>
      <xdr:col>112</xdr:col>
      <xdr:colOff>38100</xdr:colOff>
      <xdr:row>38</xdr:row>
      <xdr:rowOff>166188</xdr:rowOff>
    </xdr:to>
    <xdr:sp macro="" textlink="">
      <xdr:nvSpPr>
        <xdr:cNvPr id="379" name="楕円 378"/>
        <xdr:cNvSpPr/>
      </xdr:nvSpPr>
      <xdr:spPr>
        <a:xfrm>
          <a:off x="21272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64243</xdr:rowOff>
    </xdr:from>
    <xdr:ext cx="469744" cy="259045"/>
    <xdr:sp macro="" textlink="">
      <xdr:nvSpPr>
        <xdr:cNvPr id="380" name="n_1aveValue【認定こども園・幼稚園・保育所】&#10;一人当たり面積"/>
        <xdr:cNvSpPr txBox="1"/>
      </xdr:nvSpPr>
      <xdr:spPr>
        <a:xfrm>
          <a:off x="210757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381" name="n_2aveValue【認定こども園・幼稚園・保育所】&#10;一人当たり面積"/>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11266</xdr:rowOff>
    </xdr:from>
    <xdr:ext cx="469744" cy="259045"/>
    <xdr:sp macro="" textlink="">
      <xdr:nvSpPr>
        <xdr:cNvPr id="382" name="n_1mainValue【認定こども園・幼稚園・保育所】&#10;一人当たり面積"/>
        <xdr:cNvSpPr txBox="1"/>
      </xdr:nvSpPr>
      <xdr:spPr>
        <a:xfrm>
          <a:off x="21075727" y="6354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3" name="正方形/長方形 3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4" name="正方形/長方形 3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5" name="正方形/長方形 3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6" name="正方形/長方形 3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7" name="正方形/長方形 3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8" name="正方形/長方形 3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9" name="正方形/長方形 3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0" name="正方形/長方形 3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1" name="テキスト ボックス 3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2" name="直線コネクタ 3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3" name="テキスト ボックス 39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4" name="直線コネクタ 39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95" name="テキスト ボックス 39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6" name="直線コネクタ 39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7" name="テキスト ボックス 39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8" name="直線コネクタ 39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9" name="テキスト ボックス 39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0" name="直線コネクタ 39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1" name="テキスト ボックス 40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2" name="直線コネクタ 40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3" name="テキスト ボックス 40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4" name="直線コネクタ 40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05" name="テキスト ボックス 40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6" name="直線コネクタ 4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7" name="テキスト ボックス 40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09" name="直線コネクタ 408"/>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10"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11" name="直線コネクタ 410"/>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12"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13" name="直線コネクタ 412"/>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14" name="【学校施設】&#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15" name="フローチャート: 判断 414"/>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16" name="フローチャート: 判断 415"/>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17" name="フローチャート: 判断 416"/>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8" name="テキスト ボックス 4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9" name="テキスト ボックス 4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0" name="テキスト ボックス 4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1" name="テキスト ボックス 4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2" name="テキスト ボックス 4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29210</xdr:rowOff>
    </xdr:from>
    <xdr:to>
      <xdr:col>81</xdr:col>
      <xdr:colOff>101600</xdr:colOff>
      <xdr:row>57</xdr:row>
      <xdr:rowOff>130810</xdr:rowOff>
    </xdr:to>
    <xdr:sp macro="" textlink="">
      <xdr:nvSpPr>
        <xdr:cNvPr id="423" name="楕円 422"/>
        <xdr:cNvSpPr/>
      </xdr:nvSpPr>
      <xdr:spPr>
        <a:xfrm>
          <a:off x="15430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56623</xdr:rowOff>
    </xdr:from>
    <xdr:ext cx="405111" cy="259045"/>
    <xdr:sp macro="" textlink="">
      <xdr:nvSpPr>
        <xdr:cNvPr id="424" name="n_1aveValue【学校施設】&#10;有形固定資産減価償却率"/>
        <xdr:cNvSpPr txBox="1"/>
      </xdr:nvSpPr>
      <xdr:spPr>
        <a:xfrm>
          <a:off x="152660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25"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147337</xdr:rowOff>
    </xdr:from>
    <xdr:ext cx="405111" cy="259045"/>
    <xdr:sp macro="" textlink="">
      <xdr:nvSpPr>
        <xdr:cNvPr id="426" name="n_1mainValue【学校施設】&#10;有形固定資産減価償却率"/>
        <xdr:cNvSpPr txBox="1"/>
      </xdr:nvSpPr>
      <xdr:spPr>
        <a:xfrm>
          <a:off x="152660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7" name="正方形/長方形 4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8" name="正方形/長方形 4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9" name="正方形/長方形 4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0" name="正方形/長方形 4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1" name="正方形/長方形 4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2" name="正方形/長方形 4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3" name="正方形/長方形 4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4" name="正方形/長方形 4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5" name="テキスト ボックス 4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6" name="直線コネクタ 4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7" name="テキスト ボックス 4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8" name="直線コネクタ 4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9" name="テキスト ボックス 4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0" name="直線コネクタ 4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1" name="テキスト ボックス 4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2" name="直線コネクタ 4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3" name="テキスト ボックス 4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4" name="直線コネクタ 4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5" name="テキスト ボックス 4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449" name="直線コネクタ 448"/>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450"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451" name="直線コネクタ 450"/>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452"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453" name="直線コネクタ 452"/>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454" name="【学校施設】&#10;一人当たり面積平均値テキスト"/>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455" name="フローチャート: 判断 454"/>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456" name="フローチャート: 判断 455"/>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457" name="フローチャート: 判断 456"/>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8" name="テキスト ボックス 4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9" name="テキスト ボックス 4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0" name="テキスト ボックス 4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1" name="テキスト ボックス 4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2" name="テキスト ボックス 4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60299</xdr:rowOff>
    </xdr:from>
    <xdr:to>
      <xdr:col>112</xdr:col>
      <xdr:colOff>38100</xdr:colOff>
      <xdr:row>59</xdr:row>
      <xdr:rowOff>161899</xdr:rowOff>
    </xdr:to>
    <xdr:sp macro="" textlink="">
      <xdr:nvSpPr>
        <xdr:cNvPr id="463" name="楕円 462"/>
        <xdr:cNvSpPr/>
      </xdr:nvSpPr>
      <xdr:spPr>
        <a:xfrm>
          <a:off x="21272500" y="1017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141140</xdr:rowOff>
    </xdr:from>
    <xdr:ext cx="469744" cy="259045"/>
    <xdr:sp macro="" textlink="">
      <xdr:nvSpPr>
        <xdr:cNvPr id="464" name="n_1aveValue【学校施設】&#10;一人当たり面積"/>
        <xdr:cNvSpPr txBox="1"/>
      </xdr:nvSpPr>
      <xdr:spPr>
        <a:xfrm>
          <a:off x="210757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465" name="n_2aveValue【学校施設】&#10;一人当たり面積"/>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6976</xdr:rowOff>
    </xdr:from>
    <xdr:ext cx="469744" cy="259045"/>
    <xdr:sp macro="" textlink="">
      <xdr:nvSpPr>
        <xdr:cNvPr id="466" name="n_1mainValue【学校施設】&#10;一人当たり面積"/>
        <xdr:cNvSpPr txBox="1"/>
      </xdr:nvSpPr>
      <xdr:spPr>
        <a:xfrm>
          <a:off x="21075727" y="995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7" name="正方形/長方形 4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8" name="正方形/長方形 4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9" name="正方形/長方形 4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0" name="正方形/長方形 4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1" name="正方形/長方形 4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2" name="正方形/長方形 4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3" name="正方形/長方形 4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4" name="正方形/長方形 4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5" name="テキスト ボックス 4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6" name="直線コネクタ 4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7" name="直線コネクタ 47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8" name="テキスト ボックス 47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9" name="直線コネクタ 47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0" name="テキスト ボックス 47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1" name="直線コネクタ 48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2" name="テキスト ボックス 48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3" name="直線コネクタ 48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4" name="テキスト ボックス 48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5" name="直線コネクタ 48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6" name="テキスト ボックス 48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7" name="直線コネクタ 48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8" name="テキスト ボックス 48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9" name="直線コネクタ 4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0" name="テキスト ボックス 4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11974</xdr:rowOff>
    </xdr:to>
    <xdr:cxnSp macro="">
      <xdr:nvCxnSpPr>
        <xdr:cNvPr id="492" name="直線コネクタ 491"/>
        <xdr:cNvCxnSpPr/>
      </xdr:nvCxnSpPr>
      <xdr:spPr>
        <a:xfrm flipV="1">
          <a:off x="16318864" y="1328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340478" cy="259045"/>
    <xdr:sp macro="" textlink="">
      <xdr:nvSpPr>
        <xdr:cNvPr id="493" name="【児童館】&#10;有形固定資産減価償却率最小値テキスト"/>
        <xdr:cNvSpPr txBox="1"/>
      </xdr:nvSpPr>
      <xdr:spPr>
        <a:xfrm>
          <a:off x="16357600" y="1476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494" name="直線コネクタ 493"/>
        <xdr:cNvCxnSpPr/>
      </xdr:nvCxnSpPr>
      <xdr:spPr>
        <a:xfrm>
          <a:off x="16230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6" name="直線コネクタ 49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497" name="【児童館】&#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498" name="フローチャート: 判断 497"/>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31387</xdr:rowOff>
    </xdr:from>
    <xdr:to>
      <xdr:col>81</xdr:col>
      <xdr:colOff>101600</xdr:colOff>
      <xdr:row>82</xdr:row>
      <xdr:rowOff>132987</xdr:rowOff>
    </xdr:to>
    <xdr:sp macro="" textlink="">
      <xdr:nvSpPr>
        <xdr:cNvPr id="499" name="フローチャート: 判断 498"/>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150586</xdr:rowOff>
    </xdr:from>
    <xdr:to>
      <xdr:col>76</xdr:col>
      <xdr:colOff>165100</xdr:colOff>
      <xdr:row>83</xdr:row>
      <xdr:rowOff>80736</xdr:rowOff>
    </xdr:to>
    <xdr:sp macro="" textlink="">
      <xdr:nvSpPr>
        <xdr:cNvPr id="500" name="フローチャート: 判断 499"/>
        <xdr:cNvSpPr/>
      </xdr:nvSpPr>
      <xdr:spPr>
        <a:xfrm>
          <a:off x="14541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1" name="テキスト ボックス 5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2" name="テキスト ボックス 5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3" name="テキスト ボックス 5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4" name="テキスト ボックス 5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5" name="テキスト ボックス 5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11793</xdr:rowOff>
    </xdr:from>
    <xdr:to>
      <xdr:col>81</xdr:col>
      <xdr:colOff>101600</xdr:colOff>
      <xdr:row>83</xdr:row>
      <xdr:rowOff>113393</xdr:rowOff>
    </xdr:to>
    <xdr:sp macro="" textlink="">
      <xdr:nvSpPr>
        <xdr:cNvPr id="506" name="楕円 505"/>
        <xdr:cNvSpPr/>
      </xdr:nvSpPr>
      <xdr:spPr>
        <a:xfrm>
          <a:off x="15430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149514</xdr:rowOff>
    </xdr:from>
    <xdr:ext cx="405111" cy="259045"/>
    <xdr:sp macro="" textlink="">
      <xdr:nvSpPr>
        <xdr:cNvPr id="507" name="n_1aveValue【児童館】&#10;有形固定資産減価償却率"/>
        <xdr:cNvSpPr txBox="1"/>
      </xdr:nvSpPr>
      <xdr:spPr>
        <a:xfrm>
          <a:off x="152660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97263</xdr:rowOff>
    </xdr:from>
    <xdr:ext cx="405111" cy="259045"/>
    <xdr:sp macro="" textlink="">
      <xdr:nvSpPr>
        <xdr:cNvPr id="508" name="n_2aveValue【児童館】&#10;有形固定資産減価償却率"/>
        <xdr:cNvSpPr txBox="1"/>
      </xdr:nvSpPr>
      <xdr:spPr>
        <a:xfrm>
          <a:off x="14389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104520</xdr:rowOff>
    </xdr:from>
    <xdr:ext cx="405111" cy="259045"/>
    <xdr:sp macro="" textlink="">
      <xdr:nvSpPr>
        <xdr:cNvPr id="509" name="n_1mainValue【児童館】&#10;有形固定資産減価償却率"/>
        <xdr:cNvSpPr txBox="1"/>
      </xdr:nvSpPr>
      <xdr:spPr>
        <a:xfrm>
          <a:off x="152660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0" name="正方形/長方形 5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1" name="正方形/長方形 5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2" name="正方形/長方形 5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3" name="正方形/長方形 5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4" name="正方形/長方形 5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5" name="正方形/長方形 5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6" name="正方形/長方形 5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7" name="正方形/長方形 5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8" name="テキスト ボックス 5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9" name="直線コネクタ 5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0" name="直線コネクタ 51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1" name="テキスト ボックス 52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2" name="直線コネクタ 52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3" name="テキスト ボックス 52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4" name="直線コネクタ 52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5" name="テキスト ボックス 52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6" name="直線コネクタ 52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7" name="テキスト ボックス 52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8" name="直線コネクタ 5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9" name="テキスト ボックス 5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19813</xdr:rowOff>
    </xdr:to>
    <xdr:cxnSp macro="">
      <xdr:nvCxnSpPr>
        <xdr:cNvPr id="531" name="直線コネクタ 530"/>
        <xdr:cNvCxnSpPr/>
      </xdr:nvCxnSpPr>
      <xdr:spPr>
        <a:xfrm flipV="1">
          <a:off x="22160864" y="135712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32"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33" name="直線コネクタ 532"/>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534"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535" name="直線コネクタ 534"/>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536" name="【児童館】&#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537" name="フローチャート: 判断 536"/>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165608</xdr:rowOff>
    </xdr:from>
    <xdr:to>
      <xdr:col>112</xdr:col>
      <xdr:colOff>38100</xdr:colOff>
      <xdr:row>85</xdr:row>
      <xdr:rowOff>95758</xdr:rowOff>
    </xdr:to>
    <xdr:sp macro="" textlink="">
      <xdr:nvSpPr>
        <xdr:cNvPr id="538" name="フローチャート: 判断 537"/>
        <xdr:cNvSpPr/>
      </xdr:nvSpPr>
      <xdr:spPr>
        <a:xfrm>
          <a:off x="21272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156463</xdr:rowOff>
    </xdr:from>
    <xdr:to>
      <xdr:col>107</xdr:col>
      <xdr:colOff>101600</xdr:colOff>
      <xdr:row>85</xdr:row>
      <xdr:rowOff>86613</xdr:rowOff>
    </xdr:to>
    <xdr:sp macro="" textlink="">
      <xdr:nvSpPr>
        <xdr:cNvPr id="539" name="フローチャート: 判断 538"/>
        <xdr:cNvSpPr/>
      </xdr:nvSpPr>
      <xdr:spPr>
        <a:xfrm>
          <a:off x="20383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0" name="テキスト ボックス 5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1" name="テキスト ボックス 5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2" name="テキスト ボックス 5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3" name="テキスト ボックス 5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4" name="テキスト ボックス 5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58165</xdr:rowOff>
    </xdr:from>
    <xdr:to>
      <xdr:col>112</xdr:col>
      <xdr:colOff>38100</xdr:colOff>
      <xdr:row>85</xdr:row>
      <xdr:rowOff>159765</xdr:rowOff>
    </xdr:to>
    <xdr:sp macro="" textlink="">
      <xdr:nvSpPr>
        <xdr:cNvPr id="545" name="楕円 544"/>
        <xdr:cNvSpPr/>
      </xdr:nvSpPr>
      <xdr:spPr>
        <a:xfrm>
          <a:off x="21272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112285</xdr:rowOff>
    </xdr:from>
    <xdr:ext cx="469744" cy="259045"/>
    <xdr:sp macro="" textlink="">
      <xdr:nvSpPr>
        <xdr:cNvPr id="546" name="n_1aveValue【児童館】&#10;一人当たり面積"/>
        <xdr:cNvSpPr txBox="1"/>
      </xdr:nvSpPr>
      <xdr:spPr>
        <a:xfrm>
          <a:off x="210757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103140</xdr:rowOff>
    </xdr:from>
    <xdr:ext cx="469744" cy="259045"/>
    <xdr:sp macro="" textlink="">
      <xdr:nvSpPr>
        <xdr:cNvPr id="547" name="n_2aveValue【児童館】&#10;一人当たり面積"/>
        <xdr:cNvSpPr txBox="1"/>
      </xdr:nvSpPr>
      <xdr:spPr>
        <a:xfrm>
          <a:off x="20199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150892</xdr:rowOff>
    </xdr:from>
    <xdr:ext cx="469744" cy="259045"/>
    <xdr:sp macro="" textlink="">
      <xdr:nvSpPr>
        <xdr:cNvPr id="548" name="n_1mainValue【児童館】&#10;一人当たり面積"/>
        <xdr:cNvSpPr txBox="1"/>
      </xdr:nvSpPr>
      <xdr:spPr>
        <a:xfrm>
          <a:off x="210757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0" name="正方形/長方形 5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1" name="正方形/長方形 5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2" name="正方形/長方形 5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3" name="正方形/長方形 5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4" name="正方形/長方形 5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5" name="正方形/長方形 5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7" name="テキスト ボックス 5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8" name="直線コネクタ 5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9" name="テキスト ボックス 55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0" name="直線コネクタ 55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61" name="テキスト ボックス 56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2" name="直線コネクタ 56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3" name="テキスト ボックス 56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4" name="直線コネクタ 56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5" name="テキスト ボックス 56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6" name="直線コネクタ 56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7" name="テキスト ボックス 56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8" name="直線コネクタ 56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9" name="テキスト ボックス 56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0" name="直線コネクタ 5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1" name="テキスト ボックス 5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573" name="直線コネクタ 572"/>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574"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575" name="直線コネクタ 574"/>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576"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577" name="直線コネクタ 576"/>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578" name="【公民館】&#10;有形固定資産減価償却率平均値テキスト"/>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579" name="フローチャート: 判断 578"/>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580" name="フローチャート: 判断 579"/>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581" name="フローチャート: 判断 580"/>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2" name="テキスト ボックス 5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3" name="テキスト ボックス 5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4" name="テキスト ボックス 5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5" name="テキスト ボックス 5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6" name="テキスト ボックス 5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40639</xdr:rowOff>
    </xdr:from>
    <xdr:to>
      <xdr:col>81</xdr:col>
      <xdr:colOff>101600</xdr:colOff>
      <xdr:row>105</xdr:row>
      <xdr:rowOff>142239</xdr:rowOff>
    </xdr:to>
    <xdr:sp macro="" textlink="">
      <xdr:nvSpPr>
        <xdr:cNvPr id="587" name="楕円 586"/>
        <xdr:cNvSpPr/>
      </xdr:nvSpPr>
      <xdr:spPr>
        <a:xfrm>
          <a:off x="15430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111141</xdr:rowOff>
    </xdr:from>
    <xdr:ext cx="405111" cy="259045"/>
    <xdr:sp macro="" textlink="">
      <xdr:nvSpPr>
        <xdr:cNvPr id="588" name="n_1aveValue【公民館】&#10;有形固定資産減価償却率"/>
        <xdr:cNvSpPr txBox="1"/>
      </xdr:nvSpPr>
      <xdr:spPr>
        <a:xfrm>
          <a:off x="152660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589" name="n_2aveValue【公民館】&#10;有形固定資産減価償却率"/>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133366</xdr:rowOff>
    </xdr:from>
    <xdr:ext cx="405111" cy="259045"/>
    <xdr:sp macro="" textlink="">
      <xdr:nvSpPr>
        <xdr:cNvPr id="590" name="n_1mainValue【公民館】&#10;有形固定資産減価償却率"/>
        <xdr:cNvSpPr txBox="1"/>
      </xdr:nvSpPr>
      <xdr:spPr>
        <a:xfrm>
          <a:off x="152660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1" name="直線コネクタ 6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2" name="テキスト ボックス 6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3" name="直線コネクタ 6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4" name="テキスト ボックス 6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5" name="直線コネクタ 6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6" name="テキスト ボックス 6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7" name="直線コネクタ 6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8" name="テキスト ボックス 6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9" name="直線コネクタ 6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0" name="テキスト ボックス 6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1" name="直線コネクタ 6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2" name="テキスト ボックス 6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3" name="直線コネクタ 6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4" name="テキスト ボックス 6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616" name="直線コネクタ 615"/>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617" name="【公民館】&#10;一人当たり面積最小値テキスト"/>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618" name="直線コネクタ 617"/>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619" name="【公民館】&#10;一人当たり面積最大値テキスト"/>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620" name="直線コネクタ 619"/>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77306</xdr:rowOff>
    </xdr:from>
    <xdr:ext cx="469744" cy="259045"/>
    <xdr:sp macro="" textlink="">
      <xdr:nvSpPr>
        <xdr:cNvPr id="621" name="【公民館】&#10;一人当たり面積平均値テキスト"/>
        <xdr:cNvSpPr txBox="1"/>
      </xdr:nvSpPr>
      <xdr:spPr>
        <a:xfrm>
          <a:off x="22199600" y="18079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622" name="フローチャート: 判断 621"/>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623" name="フローチャート: 判断 622"/>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624" name="フローチャート: 判断 623"/>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5" name="テキスト ボックス 6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6" name="テキスト ボックス 6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7" name="テキスト ボックス 6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8" name="テキスト ボックス 6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9" name="テキスト ボックス 6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92348</xdr:rowOff>
    </xdr:from>
    <xdr:to>
      <xdr:col>112</xdr:col>
      <xdr:colOff>38100</xdr:colOff>
      <xdr:row>100</xdr:row>
      <xdr:rowOff>22498</xdr:rowOff>
    </xdr:to>
    <xdr:sp macro="" textlink="">
      <xdr:nvSpPr>
        <xdr:cNvPr id="630" name="楕円 629"/>
        <xdr:cNvSpPr/>
      </xdr:nvSpPr>
      <xdr:spPr>
        <a:xfrm>
          <a:off x="21272500" y="1706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162214</xdr:rowOff>
    </xdr:from>
    <xdr:ext cx="469744" cy="259045"/>
    <xdr:sp macro="" textlink="">
      <xdr:nvSpPr>
        <xdr:cNvPr id="631" name="n_1aveValue【公民館】&#10;一人当たり面積"/>
        <xdr:cNvSpPr txBox="1"/>
      </xdr:nvSpPr>
      <xdr:spPr>
        <a:xfrm>
          <a:off x="21075727" y="1816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632" name="n_2aveValue【公民館】&#10;一人当たり面積"/>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39025</xdr:rowOff>
    </xdr:from>
    <xdr:ext cx="469744" cy="259045"/>
    <xdr:sp macro="" textlink="">
      <xdr:nvSpPr>
        <xdr:cNvPr id="633" name="n_1mainValue【公民館】&#10;一人当たり面積"/>
        <xdr:cNvSpPr txBox="1"/>
      </xdr:nvSpPr>
      <xdr:spPr>
        <a:xfrm>
          <a:off x="21075727" y="1684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4" name="正方形/長方形 6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5" name="正方形/長方形 6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6" name="テキスト ボックス 6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類似団体と比較して特に有形固定資産減価償却率が特に高くなっている施設は、学校施設であり、特に低くなっている施設は、道路、橋梁・トンネル、公民館である。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学校施設については、小中学校の半数以上が築年数</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を経過しており、有形固定資産減価償却率が高くなっている。地域コミュニティの核となる施設であることや、耐震性が十分であることから、長寿命化を図るとともに、児童生徒数の推移を予測しながら、将来的には統廃合を検討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道路、橋梁・トンネルについては、広大な面積に多くの集落が点在しており、機能性の高い地域構造が求められているため、一人当たり延長及び有形固定資産額が類似団体と比べて高くなっているが、地方債を活用した改良、長寿命化を推進しており、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については、小学校区単位での設置等独自の公民館制度の推進により、一人当たりの面積が類似団体を大きく上回っているが、比較的大きい施設の減価償却率が低くなっているため、有形固定資産減価償却率が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岐阜県郡上市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42,666
42,212
1,030.75
32,547,096
31,492,239
854,976
18,124,189
33,941,578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106697</xdr:rowOff>
    </xdr:from>
    <xdr:ext cx="405111" cy="259045"/>
    <xdr:sp macro="" textlink="">
      <xdr:nvSpPr>
        <xdr:cNvPr id="65"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92347</xdr:rowOff>
    </xdr:from>
    <xdr:to>
      <xdr:col>15</xdr:col>
      <xdr:colOff>101600</xdr:colOff>
      <xdr:row>39</xdr:row>
      <xdr:rowOff>22497</xdr:rowOff>
    </xdr:to>
    <xdr:sp macro="" textlink="">
      <xdr:nvSpPr>
        <xdr:cNvPr id="66" name="フローチャート: 判断 65"/>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39024</xdr:rowOff>
    </xdr:from>
    <xdr:ext cx="405111" cy="259045"/>
    <xdr:sp macro="" textlink="">
      <xdr:nvSpPr>
        <xdr:cNvPr id="67" name="n_2aveValue【図書館】&#10;有形固定資産減価償却率"/>
        <xdr:cNvSpPr txBox="1"/>
      </xdr:nvSpPr>
      <xdr:spPr>
        <a:xfrm>
          <a:off x="2705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118473</xdr:rowOff>
    </xdr:from>
    <xdr:to>
      <xdr:col>20</xdr:col>
      <xdr:colOff>38100</xdr:colOff>
      <xdr:row>38</xdr:row>
      <xdr:rowOff>48623</xdr:rowOff>
    </xdr:to>
    <xdr:sp macro="" textlink="">
      <xdr:nvSpPr>
        <xdr:cNvPr id="73" name="楕円 72"/>
        <xdr:cNvSpPr/>
      </xdr:nvSpPr>
      <xdr:spPr>
        <a:xfrm>
          <a:off x="3746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65150</xdr:rowOff>
    </xdr:from>
    <xdr:ext cx="405111" cy="259045"/>
    <xdr:sp macro="" textlink="">
      <xdr:nvSpPr>
        <xdr:cNvPr id="74" name="n_1mainValue【図書館】&#10;有形固定資産減価償却率"/>
        <xdr:cNvSpPr txBox="1"/>
      </xdr:nvSpPr>
      <xdr:spPr>
        <a:xfrm>
          <a:off x="3582044" y="623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0" name="直線コネクタ 99"/>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1"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2" name="直線コネクタ 101"/>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3"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04" name="直線コネクタ 103"/>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05"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06" name="フローチャート: 判断 105"/>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7" name="フローチャート: 判断 106"/>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10177</xdr:rowOff>
    </xdr:from>
    <xdr:ext cx="469744" cy="259045"/>
    <xdr:sp macro="" textlink="">
      <xdr:nvSpPr>
        <xdr:cNvPr id="108"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147864</xdr:rowOff>
    </xdr:from>
    <xdr:to>
      <xdr:col>46</xdr:col>
      <xdr:colOff>38100</xdr:colOff>
      <xdr:row>38</xdr:row>
      <xdr:rowOff>78014</xdr:rowOff>
    </xdr:to>
    <xdr:sp macro="" textlink="">
      <xdr:nvSpPr>
        <xdr:cNvPr id="109" name="フローチャート: 判断 108"/>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94541</xdr:rowOff>
    </xdr:from>
    <xdr:ext cx="469744" cy="259045"/>
    <xdr:sp macro="" textlink="">
      <xdr:nvSpPr>
        <xdr:cNvPr id="110" name="n_2aveValue【図書館】&#10;一人当たり面積"/>
        <xdr:cNvSpPr txBox="1"/>
      </xdr:nvSpPr>
      <xdr:spPr>
        <a:xfrm>
          <a:off x="8515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153307</xdr:rowOff>
    </xdr:from>
    <xdr:to>
      <xdr:col>50</xdr:col>
      <xdr:colOff>165100</xdr:colOff>
      <xdr:row>40</xdr:row>
      <xdr:rowOff>83457</xdr:rowOff>
    </xdr:to>
    <xdr:sp macro="" textlink="">
      <xdr:nvSpPr>
        <xdr:cNvPr id="116" name="楕円 115"/>
        <xdr:cNvSpPr/>
      </xdr:nvSpPr>
      <xdr:spPr>
        <a:xfrm>
          <a:off x="9588500" y="683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74584</xdr:rowOff>
    </xdr:from>
    <xdr:ext cx="469744" cy="259045"/>
    <xdr:sp macro="" textlink="">
      <xdr:nvSpPr>
        <xdr:cNvPr id="117" name="n_1mainValue【図書館】&#10;一人当たり面積"/>
        <xdr:cNvSpPr txBox="1"/>
      </xdr:nvSpPr>
      <xdr:spPr>
        <a:xfrm>
          <a:off x="9391727" y="693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9" name="直線コネクタ 12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0" name="テキスト ボックス 12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1" name="直線コネクタ 13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2" name="テキスト ボックス 13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3" name="直線コネクタ 13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4" name="テキスト ボックス 13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5" name="直線コネクタ 13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6" name="テキスト ボックス 13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40" name="直線コネクタ 139"/>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41"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42" name="直線コネクタ 141"/>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3"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44" name="直線コネクタ 14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45"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46" name="フローチャート: 判断 145"/>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47" name="フローチャート: 判断 146"/>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115079</xdr:rowOff>
    </xdr:from>
    <xdr:ext cx="405111" cy="259045"/>
    <xdr:sp macro="" textlink="">
      <xdr:nvSpPr>
        <xdr:cNvPr id="148" name="n_1aveValue【体育館・プール】&#10;有形固定資産減価償却率"/>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4064</xdr:rowOff>
    </xdr:from>
    <xdr:to>
      <xdr:col>15</xdr:col>
      <xdr:colOff>101600</xdr:colOff>
      <xdr:row>61</xdr:row>
      <xdr:rowOff>105664</xdr:rowOff>
    </xdr:to>
    <xdr:sp macro="" textlink="">
      <xdr:nvSpPr>
        <xdr:cNvPr id="149" name="フローチャート: 判断 148"/>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122191</xdr:rowOff>
    </xdr:from>
    <xdr:ext cx="405111" cy="259045"/>
    <xdr:sp macro="" textlink="">
      <xdr:nvSpPr>
        <xdr:cNvPr id="150" name="n_2aveValue【体育館・プール】&#10;有形固定資産減価償却率"/>
        <xdr:cNvSpPr txBox="1"/>
      </xdr:nvSpPr>
      <xdr:spPr>
        <a:xfrm>
          <a:off x="2705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95504</xdr:rowOff>
    </xdr:from>
    <xdr:to>
      <xdr:col>20</xdr:col>
      <xdr:colOff>38100</xdr:colOff>
      <xdr:row>61</xdr:row>
      <xdr:rowOff>25654</xdr:rowOff>
    </xdr:to>
    <xdr:sp macro="" textlink="">
      <xdr:nvSpPr>
        <xdr:cNvPr id="156" name="楕円 155"/>
        <xdr:cNvSpPr/>
      </xdr:nvSpPr>
      <xdr:spPr>
        <a:xfrm>
          <a:off x="3746500" y="103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42181</xdr:rowOff>
    </xdr:from>
    <xdr:ext cx="405111" cy="259045"/>
    <xdr:sp macro="" textlink="">
      <xdr:nvSpPr>
        <xdr:cNvPr id="157" name="n_1mainValue【体育館・プール】&#10;有形固定資産減価償却率"/>
        <xdr:cNvSpPr txBox="1"/>
      </xdr:nvSpPr>
      <xdr:spPr>
        <a:xfrm>
          <a:off x="3582044" y="1015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9" name="テキスト ボックス 16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1" name="テキスト ボックス 17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3" name="テキスト ボックス 17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5" name="テキスト ボックス 17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7" name="テキスト ボックス 17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9" name="テキスト ボックス 17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81" name="直線コネクタ 180"/>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182"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183" name="直線コネクタ 182"/>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84"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85" name="直線コネクタ 184"/>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86"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87" name="フローチャート: 判断 186"/>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188" name="フローチャート: 判断 187"/>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78757</xdr:rowOff>
    </xdr:from>
    <xdr:ext cx="469744" cy="259045"/>
    <xdr:sp macro="" textlink="">
      <xdr:nvSpPr>
        <xdr:cNvPr id="189" name="n_1aveValue【体育館・プール】&#10;一人当たり面積"/>
        <xdr:cNvSpPr txBox="1"/>
      </xdr:nvSpPr>
      <xdr:spPr>
        <a:xfrm>
          <a:off x="93917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149860</xdr:rowOff>
    </xdr:from>
    <xdr:to>
      <xdr:col>46</xdr:col>
      <xdr:colOff>38100</xdr:colOff>
      <xdr:row>62</xdr:row>
      <xdr:rowOff>80010</xdr:rowOff>
    </xdr:to>
    <xdr:sp macro="" textlink="">
      <xdr:nvSpPr>
        <xdr:cNvPr id="190" name="フローチャート: 判断 189"/>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96537</xdr:rowOff>
    </xdr:from>
    <xdr:ext cx="469744" cy="259045"/>
    <xdr:sp macro="" textlink="">
      <xdr:nvSpPr>
        <xdr:cNvPr id="191" name="n_2aveValue【体育館・プール】&#10;一人当たり面積"/>
        <xdr:cNvSpPr txBox="1"/>
      </xdr:nvSpPr>
      <xdr:spPr>
        <a:xfrm>
          <a:off x="8515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20320</xdr:rowOff>
    </xdr:from>
    <xdr:to>
      <xdr:col>50</xdr:col>
      <xdr:colOff>165100</xdr:colOff>
      <xdr:row>61</xdr:row>
      <xdr:rowOff>121920</xdr:rowOff>
    </xdr:to>
    <xdr:sp macro="" textlink="">
      <xdr:nvSpPr>
        <xdr:cNvPr id="197" name="楕円 196"/>
        <xdr:cNvSpPr/>
      </xdr:nvSpPr>
      <xdr:spPr>
        <a:xfrm>
          <a:off x="95885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138447</xdr:rowOff>
    </xdr:from>
    <xdr:ext cx="469744" cy="259045"/>
    <xdr:sp macro="" textlink="">
      <xdr:nvSpPr>
        <xdr:cNvPr id="198" name="n_1mainValue【体育館・プール】&#10;一人当たり面積"/>
        <xdr:cNvSpPr txBox="1"/>
      </xdr:nvSpPr>
      <xdr:spPr>
        <a:xfrm>
          <a:off x="9391727" y="1025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9" name="テキスト ボックス 20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0" name="直線コネクタ 20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1" name="テキスト ボックス 21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2" name="直線コネクタ 21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3" name="テキスト ボックス 21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4" name="直線コネクタ 21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5" name="テキスト ボックス 21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6" name="直線コネクタ 21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7" name="テキスト ボックス 21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8" name="直線コネクタ 21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9" name="テキスト ボックス 21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23" name="直線コネクタ 222"/>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24"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25" name="直線コネクタ 224"/>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26"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27" name="直線コネクタ 226"/>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xdr:rowOff>
    </xdr:from>
    <xdr:ext cx="405111" cy="259045"/>
    <xdr:sp macro="" textlink="">
      <xdr:nvSpPr>
        <xdr:cNvPr id="228" name="【福祉施設】&#10;有形固定資産減価償却率平均値テキスト"/>
        <xdr:cNvSpPr txBox="1"/>
      </xdr:nvSpPr>
      <xdr:spPr>
        <a:xfrm>
          <a:off x="4673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29" name="フローチャート: 判断 228"/>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30" name="フローチャート: 判断 229"/>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66691</xdr:rowOff>
    </xdr:from>
    <xdr:ext cx="405111" cy="259045"/>
    <xdr:sp macro="" textlink="">
      <xdr:nvSpPr>
        <xdr:cNvPr id="231" name="n_1aveValue【福祉施設】&#10;有形固定資産減価償却率"/>
        <xdr:cNvSpPr txBox="1"/>
      </xdr:nvSpPr>
      <xdr:spPr>
        <a:xfrm>
          <a:off x="35820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147320</xdr:rowOff>
    </xdr:from>
    <xdr:to>
      <xdr:col>15</xdr:col>
      <xdr:colOff>101600</xdr:colOff>
      <xdr:row>83</xdr:row>
      <xdr:rowOff>77470</xdr:rowOff>
    </xdr:to>
    <xdr:sp macro="" textlink="">
      <xdr:nvSpPr>
        <xdr:cNvPr id="232" name="フローチャート: 判断 231"/>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93997</xdr:rowOff>
    </xdr:from>
    <xdr:ext cx="405111" cy="259045"/>
    <xdr:sp macro="" textlink="">
      <xdr:nvSpPr>
        <xdr:cNvPr id="233" name="n_2aveValue【福祉施設】&#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101600</xdr:rowOff>
    </xdr:from>
    <xdr:to>
      <xdr:col>20</xdr:col>
      <xdr:colOff>38100</xdr:colOff>
      <xdr:row>81</xdr:row>
      <xdr:rowOff>31750</xdr:rowOff>
    </xdr:to>
    <xdr:sp macro="" textlink="">
      <xdr:nvSpPr>
        <xdr:cNvPr id="239" name="楕円 238"/>
        <xdr:cNvSpPr/>
      </xdr:nvSpPr>
      <xdr:spPr>
        <a:xfrm>
          <a:off x="3746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48277</xdr:rowOff>
    </xdr:from>
    <xdr:ext cx="405111" cy="259045"/>
    <xdr:sp macro="" textlink="">
      <xdr:nvSpPr>
        <xdr:cNvPr id="240" name="n_1mainValue【福祉施設】&#10;有形固定資産減価償却率"/>
        <xdr:cNvSpPr txBox="1"/>
      </xdr:nvSpPr>
      <xdr:spPr>
        <a:xfrm>
          <a:off x="3582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51" name="直線コネクタ 25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52" name="テキスト ボックス 25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3" name="直線コネクタ 25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4" name="テキスト ボックス 25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55" name="直線コネクタ 25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56" name="テキスト ボックス 25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60" name="直線コネクタ 259"/>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61"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62" name="直線コネクタ 26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63"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64" name="直線コネクタ 263"/>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106315</xdr:rowOff>
    </xdr:from>
    <xdr:ext cx="469744" cy="259045"/>
    <xdr:sp macro="" textlink="">
      <xdr:nvSpPr>
        <xdr:cNvPr id="265" name="【福祉施設】&#10;一人当たり面積平均値テキスト"/>
        <xdr:cNvSpPr txBox="1"/>
      </xdr:nvSpPr>
      <xdr:spPr>
        <a:xfrm>
          <a:off x="10515600" y="14508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66" name="フローチャート: 判断 265"/>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67" name="フローチャート: 判断 266"/>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68851</xdr:rowOff>
    </xdr:from>
    <xdr:ext cx="469744" cy="259045"/>
    <xdr:sp macro="" textlink="">
      <xdr:nvSpPr>
        <xdr:cNvPr id="268" name="n_1aveValue【福祉施設】&#10;一人当たり面積"/>
        <xdr:cNvSpPr txBox="1"/>
      </xdr:nvSpPr>
      <xdr:spPr>
        <a:xfrm>
          <a:off x="93917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126175</xdr:rowOff>
    </xdr:from>
    <xdr:to>
      <xdr:col>46</xdr:col>
      <xdr:colOff>38100</xdr:colOff>
      <xdr:row>85</xdr:row>
      <xdr:rowOff>56325</xdr:rowOff>
    </xdr:to>
    <xdr:sp macro="" textlink="">
      <xdr:nvSpPr>
        <xdr:cNvPr id="269" name="フローチャート: 判断 268"/>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72852</xdr:rowOff>
    </xdr:from>
    <xdr:ext cx="469744" cy="259045"/>
    <xdr:sp macro="" textlink="">
      <xdr:nvSpPr>
        <xdr:cNvPr id="270" name="n_2aveValue【福祉施設】&#10;一人当たり面積"/>
        <xdr:cNvSpPr txBox="1"/>
      </xdr:nvSpPr>
      <xdr:spPr>
        <a:xfrm>
          <a:off x="8515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20447</xdr:rowOff>
    </xdr:from>
    <xdr:to>
      <xdr:col>50</xdr:col>
      <xdr:colOff>165100</xdr:colOff>
      <xdr:row>85</xdr:row>
      <xdr:rowOff>122047</xdr:rowOff>
    </xdr:to>
    <xdr:sp macro="" textlink="">
      <xdr:nvSpPr>
        <xdr:cNvPr id="276" name="楕円 275"/>
        <xdr:cNvSpPr/>
      </xdr:nvSpPr>
      <xdr:spPr>
        <a:xfrm>
          <a:off x="9588500" y="1459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113174</xdr:rowOff>
    </xdr:from>
    <xdr:ext cx="469744" cy="259045"/>
    <xdr:sp macro="" textlink="">
      <xdr:nvSpPr>
        <xdr:cNvPr id="277" name="n_1mainValue【福祉施設】&#10;一人当たり面積"/>
        <xdr:cNvSpPr txBox="1"/>
      </xdr:nvSpPr>
      <xdr:spPr>
        <a:xfrm>
          <a:off x="9391727" y="14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88" name="直線コネクタ 2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89" name="テキスト ボックス 28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0" name="直線コネクタ 2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1" name="テキスト ボックス 2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2" name="直線コネクタ 2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3" name="テキスト ボックス 2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4" name="直線コネクタ 2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5" name="テキスト ボックス 2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6" name="直線コネクタ 2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7" name="テキスト ボックス 2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8" name="直線コネクタ 2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99" name="テキスト ボックス 29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1" name="テキスト ボックス 30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03" name="直線コネクタ 302"/>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04"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05" name="直線コネクタ 304"/>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06"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07" name="直線コネクタ 306"/>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08" name="【市民会館】&#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09" name="フローチャート: 判断 308"/>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10" name="フローチャート: 判断 309"/>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102706</xdr:rowOff>
    </xdr:from>
    <xdr:ext cx="405111" cy="259045"/>
    <xdr:sp macro="" textlink="">
      <xdr:nvSpPr>
        <xdr:cNvPr id="311" name="n_1aveValue【市民会館】&#10;有形固定資産減価償却率"/>
        <xdr:cNvSpPr txBox="1"/>
      </xdr:nvSpPr>
      <xdr:spPr>
        <a:xfrm>
          <a:off x="35820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25400</xdr:rowOff>
    </xdr:from>
    <xdr:to>
      <xdr:col>15</xdr:col>
      <xdr:colOff>101600</xdr:colOff>
      <xdr:row>104</xdr:row>
      <xdr:rowOff>127000</xdr:rowOff>
    </xdr:to>
    <xdr:sp macro="" textlink="">
      <xdr:nvSpPr>
        <xdr:cNvPr id="312" name="フローチャート: 判断 311"/>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143527</xdr:rowOff>
    </xdr:from>
    <xdr:ext cx="405111" cy="259045"/>
    <xdr:sp macro="" textlink="">
      <xdr:nvSpPr>
        <xdr:cNvPr id="313" name="n_2aveValue【市民会館】&#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4" name="テキスト ボックス 3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165826</xdr:rowOff>
    </xdr:from>
    <xdr:to>
      <xdr:col>20</xdr:col>
      <xdr:colOff>38100</xdr:colOff>
      <xdr:row>105</xdr:row>
      <xdr:rowOff>95976</xdr:rowOff>
    </xdr:to>
    <xdr:sp macro="" textlink="">
      <xdr:nvSpPr>
        <xdr:cNvPr id="319" name="楕円 318"/>
        <xdr:cNvSpPr/>
      </xdr:nvSpPr>
      <xdr:spPr>
        <a:xfrm>
          <a:off x="3746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87103</xdr:rowOff>
    </xdr:from>
    <xdr:ext cx="405111" cy="259045"/>
    <xdr:sp macro="" textlink="">
      <xdr:nvSpPr>
        <xdr:cNvPr id="320" name="n_1mainValue【市民会館】&#10;有形固定資産減価償却率"/>
        <xdr:cNvSpPr txBox="1"/>
      </xdr:nvSpPr>
      <xdr:spPr>
        <a:xfrm>
          <a:off x="35820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9" name="テキスト ボックス 32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0" name="直線コネクタ 32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1" name="直線コネクタ 33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2" name="テキスト ボックス 33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3" name="直線コネクタ 33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4" name="テキスト ボックス 33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5" name="直線コネクタ 33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6" name="テキスト ボックス 33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7" name="直線コネクタ 33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8" name="テキスト ボックス 33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9" name="直線コネクタ 33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0" name="テキスト ボックス 33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44" name="直線コネクタ 343"/>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45"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46" name="直線コネクタ 345"/>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47"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48" name="直線コネクタ 347"/>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49547</xdr:rowOff>
    </xdr:from>
    <xdr:ext cx="469744" cy="259045"/>
    <xdr:sp macro="" textlink="">
      <xdr:nvSpPr>
        <xdr:cNvPr id="349" name="【市民会館】&#10;一人当たり面積平均値テキスト"/>
        <xdr:cNvSpPr txBox="1"/>
      </xdr:nvSpPr>
      <xdr:spPr>
        <a:xfrm>
          <a:off x="10515600" y="1805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50" name="フローチャート: 判断 349"/>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51" name="フローチャート: 判断 350"/>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30497</xdr:rowOff>
    </xdr:from>
    <xdr:ext cx="469744" cy="259045"/>
    <xdr:sp macro="" textlink="">
      <xdr:nvSpPr>
        <xdr:cNvPr id="352" name="n_1aveValue【市民会館】&#10;一人当たり面積"/>
        <xdr:cNvSpPr txBox="1"/>
      </xdr:nvSpPr>
      <xdr:spPr>
        <a:xfrm>
          <a:off x="93917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93980</xdr:rowOff>
    </xdr:from>
    <xdr:to>
      <xdr:col>46</xdr:col>
      <xdr:colOff>38100</xdr:colOff>
      <xdr:row>106</xdr:row>
      <xdr:rowOff>24130</xdr:rowOff>
    </xdr:to>
    <xdr:sp macro="" textlink="">
      <xdr:nvSpPr>
        <xdr:cNvPr id="353" name="フローチャート: 判断 352"/>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40657</xdr:rowOff>
    </xdr:from>
    <xdr:ext cx="469744" cy="259045"/>
    <xdr:sp macro="" textlink="">
      <xdr:nvSpPr>
        <xdr:cNvPr id="354" name="n_2aveValue【市民会館】&#10;一人当たり面積"/>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5" name="テキスト ボックス 3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105411</xdr:rowOff>
    </xdr:from>
    <xdr:to>
      <xdr:col>50</xdr:col>
      <xdr:colOff>165100</xdr:colOff>
      <xdr:row>103</xdr:row>
      <xdr:rowOff>35561</xdr:rowOff>
    </xdr:to>
    <xdr:sp macro="" textlink="">
      <xdr:nvSpPr>
        <xdr:cNvPr id="360" name="楕円 359"/>
        <xdr:cNvSpPr/>
      </xdr:nvSpPr>
      <xdr:spPr>
        <a:xfrm>
          <a:off x="9588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101</xdr:row>
      <xdr:rowOff>52088</xdr:rowOff>
    </xdr:from>
    <xdr:ext cx="469744" cy="259045"/>
    <xdr:sp macro="" textlink="">
      <xdr:nvSpPr>
        <xdr:cNvPr id="361" name="n_1mainValue【市民会館】&#10;一人当たり面積"/>
        <xdr:cNvSpPr txBox="1"/>
      </xdr:nvSpPr>
      <xdr:spPr>
        <a:xfrm>
          <a:off x="9391727" y="1736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387" name="直線コネクタ 386"/>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388" name="【一般廃棄物処理施設】&#10;有形固定資産減価償却率最小値テキスト"/>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389" name="直線コネクタ 388"/>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390" name="【一般廃棄物処理施設】&#10;有形固定資産減価償却率最大値テキスト"/>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391" name="直線コネクタ 390"/>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92" name="【一般廃棄物処理施設】&#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93" name="フローチャート: 判断 392"/>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394" name="フローチャート: 判断 393"/>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8726</xdr:rowOff>
    </xdr:from>
    <xdr:ext cx="405111" cy="259045"/>
    <xdr:sp macro="" textlink="">
      <xdr:nvSpPr>
        <xdr:cNvPr id="395" name="n_1aveValue【一般廃棄物処理施設】&#10;有形固定資産減価償却率"/>
        <xdr:cNvSpPr txBox="1"/>
      </xdr:nvSpPr>
      <xdr:spPr>
        <a:xfrm>
          <a:off x="152660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22134</xdr:rowOff>
    </xdr:from>
    <xdr:to>
      <xdr:col>76</xdr:col>
      <xdr:colOff>165100</xdr:colOff>
      <xdr:row>37</xdr:row>
      <xdr:rowOff>123734</xdr:rowOff>
    </xdr:to>
    <xdr:sp macro="" textlink="">
      <xdr:nvSpPr>
        <xdr:cNvPr id="396" name="フローチャート: 判断 395"/>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140261</xdr:rowOff>
    </xdr:from>
    <xdr:ext cx="405111" cy="259045"/>
    <xdr:sp macro="" textlink="">
      <xdr:nvSpPr>
        <xdr:cNvPr id="397" name="n_2aveValue【一般廃棄物処理施設】&#10;有形固定資産減価償却率"/>
        <xdr:cNvSpPr txBox="1"/>
      </xdr:nvSpPr>
      <xdr:spPr>
        <a:xfrm>
          <a:off x="14389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72753</xdr:rowOff>
    </xdr:from>
    <xdr:to>
      <xdr:col>81</xdr:col>
      <xdr:colOff>101600</xdr:colOff>
      <xdr:row>38</xdr:row>
      <xdr:rowOff>2903</xdr:rowOff>
    </xdr:to>
    <xdr:sp macro="" textlink="">
      <xdr:nvSpPr>
        <xdr:cNvPr id="403" name="楕円 402"/>
        <xdr:cNvSpPr/>
      </xdr:nvSpPr>
      <xdr:spPr>
        <a:xfrm>
          <a:off x="15430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19430</xdr:rowOff>
    </xdr:from>
    <xdr:ext cx="405111" cy="259045"/>
    <xdr:sp macro="" textlink="">
      <xdr:nvSpPr>
        <xdr:cNvPr id="404" name="n_1mainValue【一般廃棄物処理施設】&#10;有形固定資産減価償却率"/>
        <xdr:cNvSpPr txBox="1"/>
      </xdr:nvSpPr>
      <xdr:spPr>
        <a:xfrm>
          <a:off x="15266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3" name="テキスト ボックス 4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4" name="直線コネクタ 4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5" name="直線コネクタ 41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16" name="テキスト ボックス 41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7" name="直線コネクタ 41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18" name="テキスト ボックス 417"/>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9" name="直線コネクタ 41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20" name="テキスト ボックス 419"/>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1" name="直線コネクタ 42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22" name="テキスト ボックス 421"/>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3" name="直線コネクタ 42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24" name="テキスト ボックス 42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5" name="直線コネクタ 42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26" name="テキスト ボックス 42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8" name="テキスト ボックス 42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430" name="直線コネクタ 429"/>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431" name="【一般廃棄物処理施設】&#10;一人当たり有形固定資産（償却資産）額最小値テキスト"/>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432" name="直線コネクタ 431"/>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433" name="【一般廃棄物処理施設】&#10;一人当たり有形固定資産（償却資産）額最大値テキスト"/>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434" name="直線コネクタ 433"/>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102588</xdr:rowOff>
    </xdr:from>
    <xdr:ext cx="534377" cy="259045"/>
    <xdr:sp macro="" textlink="">
      <xdr:nvSpPr>
        <xdr:cNvPr id="435" name="【一般廃棄物処理施設】&#10;一人当たり有形固定資産（償却資産）額平均値テキスト"/>
        <xdr:cNvSpPr txBox="1"/>
      </xdr:nvSpPr>
      <xdr:spPr>
        <a:xfrm>
          <a:off x="22199600" y="6960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436" name="フローチャート: 判断 435"/>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437" name="フローチャート: 判断 436"/>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60796</xdr:rowOff>
    </xdr:from>
    <xdr:ext cx="534377" cy="259045"/>
    <xdr:sp macro="" textlink="">
      <xdr:nvSpPr>
        <xdr:cNvPr id="438" name="n_1aveValue【一般廃棄物処理施設】&#10;一人当たり有形固定資産（償却資産）額"/>
        <xdr:cNvSpPr txBox="1"/>
      </xdr:nvSpPr>
      <xdr:spPr>
        <a:xfrm>
          <a:off x="210434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167534</xdr:rowOff>
    </xdr:from>
    <xdr:to>
      <xdr:col>107</xdr:col>
      <xdr:colOff>101600</xdr:colOff>
      <xdr:row>41</xdr:row>
      <xdr:rowOff>97684</xdr:rowOff>
    </xdr:to>
    <xdr:sp macro="" textlink="">
      <xdr:nvSpPr>
        <xdr:cNvPr id="439" name="フローチャート: 判断 438"/>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114211</xdr:rowOff>
    </xdr:from>
    <xdr:ext cx="534377" cy="259045"/>
    <xdr:sp macro="" textlink="">
      <xdr:nvSpPr>
        <xdr:cNvPr id="440" name="n_2aveValue【一般廃棄物処理施設】&#10;一人当たり有形固定資産（償却資産）額"/>
        <xdr:cNvSpPr txBox="1"/>
      </xdr:nvSpPr>
      <xdr:spPr>
        <a:xfrm>
          <a:off x="20167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1" name="テキスト ボックス 4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2" name="テキスト ボックス 4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3" name="テキスト ボックス 4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4" name="テキスト ボックス 4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5" name="テキスト ボックス 4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86273</xdr:rowOff>
    </xdr:from>
    <xdr:to>
      <xdr:col>112</xdr:col>
      <xdr:colOff>38100</xdr:colOff>
      <xdr:row>42</xdr:row>
      <xdr:rowOff>16423</xdr:rowOff>
    </xdr:to>
    <xdr:sp macro="" textlink="">
      <xdr:nvSpPr>
        <xdr:cNvPr id="446" name="楕円 445"/>
        <xdr:cNvSpPr/>
      </xdr:nvSpPr>
      <xdr:spPr>
        <a:xfrm>
          <a:off x="21272500" y="711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42</xdr:row>
      <xdr:rowOff>7550</xdr:rowOff>
    </xdr:from>
    <xdr:ext cx="534377" cy="259045"/>
    <xdr:sp macro="" textlink="">
      <xdr:nvSpPr>
        <xdr:cNvPr id="447" name="n_1mainValue【一般廃棄物処理施設】&#10;一人当たり有形固定資産（償却資産）額"/>
        <xdr:cNvSpPr txBox="1"/>
      </xdr:nvSpPr>
      <xdr:spPr>
        <a:xfrm>
          <a:off x="21043411" y="7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8" name="正方形/長方形 4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9" name="正方形/長方形 4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0" name="正方形/長方形 4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1" name="正方形/長方形 4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2" name="正方形/長方形 4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3" name="正方形/長方形 4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4" name="正方形/長方形 4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5" name="正方形/長方形 45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6" name="テキスト ボックス 45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7" name="直線コネクタ 45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8" name="直線コネクタ 45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9" name="テキスト ボックス 45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0" name="直線コネクタ 45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1" name="テキスト ボックス 46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2" name="直線コネクタ 46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3" name="テキスト ボックス 46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4" name="直線コネクタ 46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5" name="テキスト ボックス 46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6" name="直線コネクタ 46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7" name="テキスト ボックス 46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8" name="直線コネクタ 46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9" name="テキスト ボックス 46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0" name="直線コネクタ 4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1" name="テキスト ボックス 4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473" name="直線コネクタ 472"/>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74"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75" name="直線コネクタ 47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76" name="【保健センター・保健所】&#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77" name="直線コネクタ 476"/>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478"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79" name="フローチャート: 判断 478"/>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480" name="フローチャート: 判断 479"/>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126110</xdr:rowOff>
    </xdr:from>
    <xdr:ext cx="405111" cy="259045"/>
    <xdr:sp macro="" textlink="">
      <xdr:nvSpPr>
        <xdr:cNvPr id="481" name="n_1aveValue【保健センター・保健所】&#10;有形固定資産減価償却率"/>
        <xdr:cNvSpPr txBox="1"/>
      </xdr:nvSpPr>
      <xdr:spPr>
        <a:xfrm>
          <a:off x="152660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163104</xdr:rowOff>
    </xdr:from>
    <xdr:to>
      <xdr:col>76</xdr:col>
      <xdr:colOff>165100</xdr:colOff>
      <xdr:row>60</xdr:row>
      <xdr:rowOff>93254</xdr:rowOff>
    </xdr:to>
    <xdr:sp macro="" textlink="">
      <xdr:nvSpPr>
        <xdr:cNvPr id="482" name="フローチャート: 判断 481"/>
        <xdr:cNvSpPr/>
      </xdr:nvSpPr>
      <xdr:spPr>
        <a:xfrm>
          <a:off x="14541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109781</xdr:rowOff>
    </xdr:from>
    <xdr:ext cx="405111" cy="259045"/>
    <xdr:sp macro="" textlink="">
      <xdr:nvSpPr>
        <xdr:cNvPr id="483" name="n_2aveValue【保健センター・保健所】&#10;有形固定資産減価償却率"/>
        <xdr:cNvSpPr txBox="1"/>
      </xdr:nvSpPr>
      <xdr:spPr>
        <a:xfrm>
          <a:off x="14389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4" name="テキスト ボックス 4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5" name="テキスト ボックス 4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6" name="テキスト ボックス 4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7" name="テキスト ボックス 4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8" name="テキスト ボックス 4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164737</xdr:rowOff>
    </xdr:from>
    <xdr:to>
      <xdr:col>81</xdr:col>
      <xdr:colOff>101600</xdr:colOff>
      <xdr:row>61</xdr:row>
      <xdr:rowOff>94887</xdr:rowOff>
    </xdr:to>
    <xdr:sp macro="" textlink="">
      <xdr:nvSpPr>
        <xdr:cNvPr id="489" name="楕円 488"/>
        <xdr:cNvSpPr/>
      </xdr:nvSpPr>
      <xdr:spPr>
        <a:xfrm>
          <a:off x="15430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86014</xdr:rowOff>
    </xdr:from>
    <xdr:ext cx="405111" cy="259045"/>
    <xdr:sp macro="" textlink="">
      <xdr:nvSpPr>
        <xdr:cNvPr id="490" name="n_1mainValue【保健センター・保健所】&#10;有形固定資産減価償却率"/>
        <xdr:cNvSpPr txBox="1"/>
      </xdr:nvSpPr>
      <xdr:spPr>
        <a:xfrm>
          <a:off x="152660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1" name="正方形/長方形 4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2" name="正方形/長方形 4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3" name="正方形/長方形 4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4" name="正方形/長方形 4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5" name="正方形/長方形 4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6" name="正方形/長方形 4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7" name="正方形/長方形 4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8" name="正方形/長方形 4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9" name="テキスト ボックス 4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0" name="直線コネクタ 4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1" name="直線コネクタ 50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2" name="テキスト ボックス 50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3" name="直線コネクタ 50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4" name="テキスト ボックス 50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5" name="直線コネクタ 50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6" name="テキスト ボックス 50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7" name="直線コネクタ 50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8" name="テキスト ボックス 50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9" name="直線コネクタ 50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0" name="テキスト ボックス 50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512" name="直線コネクタ 511"/>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513" name="【保健センター・保健所】&#10;一人当たり面積最小値テキスト"/>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514" name="直線コネクタ 513"/>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515"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516" name="直線コネクタ 515"/>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69359</xdr:rowOff>
    </xdr:from>
    <xdr:ext cx="469744" cy="259045"/>
    <xdr:sp macro="" textlink="">
      <xdr:nvSpPr>
        <xdr:cNvPr id="517" name="【保健センター・保健所】&#10;一人当たり面積平均値テキスト"/>
        <xdr:cNvSpPr txBox="1"/>
      </xdr:nvSpPr>
      <xdr:spPr>
        <a:xfrm>
          <a:off x="22199600" y="1069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518" name="フローチャート: 判断 517"/>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19" name="フローチャート: 判断 518"/>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156227</xdr:rowOff>
    </xdr:from>
    <xdr:ext cx="469744" cy="259045"/>
    <xdr:sp macro="" textlink="">
      <xdr:nvSpPr>
        <xdr:cNvPr id="520" name="n_1ave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45212</xdr:rowOff>
    </xdr:from>
    <xdr:to>
      <xdr:col>107</xdr:col>
      <xdr:colOff>101600</xdr:colOff>
      <xdr:row>62</xdr:row>
      <xdr:rowOff>146812</xdr:rowOff>
    </xdr:to>
    <xdr:sp macro="" textlink="">
      <xdr:nvSpPr>
        <xdr:cNvPr id="521" name="フローチャート: 判断 520"/>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163339</xdr:rowOff>
    </xdr:from>
    <xdr:ext cx="469744" cy="259045"/>
    <xdr:sp macro="" textlink="">
      <xdr:nvSpPr>
        <xdr:cNvPr id="522" name="n_2aveValue【保健センター・保健所】&#10;一人当たり面積"/>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3" name="テキスト ボックス 5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4" name="テキスト ボックス 5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5" name="テキスト ボックス 5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6" name="テキスト ボックス 5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7" name="テキスト ボックス 5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24638</xdr:rowOff>
    </xdr:from>
    <xdr:to>
      <xdr:col>112</xdr:col>
      <xdr:colOff>38100</xdr:colOff>
      <xdr:row>59</xdr:row>
      <xdr:rowOff>126238</xdr:rowOff>
    </xdr:to>
    <xdr:sp macro="" textlink="">
      <xdr:nvSpPr>
        <xdr:cNvPr id="528" name="楕円 527"/>
        <xdr:cNvSpPr/>
      </xdr:nvSpPr>
      <xdr:spPr>
        <a:xfrm>
          <a:off x="21272500" y="1014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57</xdr:row>
      <xdr:rowOff>142765</xdr:rowOff>
    </xdr:from>
    <xdr:ext cx="469744" cy="259045"/>
    <xdr:sp macro="" textlink="">
      <xdr:nvSpPr>
        <xdr:cNvPr id="529" name="n_1mainValue【保健センター・保健所】&#10;一人当たり面積"/>
        <xdr:cNvSpPr txBox="1"/>
      </xdr:nvSpPr>
      <xdr:spPr>
        <a:xfrm>
          <a:off x="21075727" y="991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8" name="テキスト ボックス 5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9" name="直線コネクタ 5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0" name="直線コネクタ 5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1" name="テキスト ボックス 54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2" name="直線コネクタ 5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3" name="テキスト ボックス 5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4" name="直線コネクタ 5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5" name="テキスト ボックス 5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6" name="直線コネクタ 5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7" name="テキスト ボックス 5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8" name="直線コネクタ 5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9" name="テキスト ボックス 5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0" name="直線コネクタ 5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1" name="テキスト ボックス 55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3" name="テキスト ボックス 55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555" name="直線コネクタ 554"/>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556"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557" name="直線コネクタ 556"/>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558"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559" name="直線コネクタ 558"/>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111051</xdr:rowOff>
    </xdr:from>
    <xdr:ext cx="405111" cy="259045"/>
    <xdr:sp macro="" textlink="">
      <xdr:nvSpPr>
        <xdr:cNvPr id="560" name="【消防施設】&#10;有形固定資産減価償却率平均値テキスト"/>
        <xdr:cNvSpPr txBox="1"/>
      </xdr:nvSpPr>
      <xdr:spPr>
        <a:xfrm>
          <a:off x="16357600" y="1399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561" name="フローチャート: 判断 560"/>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562" name="フローチャート: 判断 561"/>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4190</xdr:rowOff>
    </xdr:from>
    <xdr:ext cx="405111" cy="259045"/>
    <xdr:sp macro="" textlink="">
      <xdr:nvSpPr>
        <xdr:cNvPr id="563" name="n_1aveValue【消防施設】&#10;有形固定資産減価償却率"/>
        <xdr:cNvSpPr txBox="1"/>
      </xdr:nvSpPr>
      <xdr:spPr>
        <a:xfrm>
          <a:off x="152660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80373</xdr:rowOff>
    </xdr:from>
    <xdr:to>
      <xdr:col>76</xdr:col>
      <xdr:colOff>165100</xdr:colOff>
      <xdr:row>82</xdr:row>
      <xdr:rowOff>10523</xdr:rowOff>
    </xdr:to>
    <xdr:sp macro="" textlink="">
      <xdr:nvSpPr>
        <xdr:cNvPr id="564" name="フローチャート: 判断 563"/>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27050</xdr:rowOff>
    </xdr:from>
    <xdr:ext cx="405111" cy="259045"/>
    <xdr:sp macro="" textlink="">
      <xdr:nvSpPr>
        <xdr:cNvPr id="565" name="n_2aveValue【消防施設】&#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6" name="テキスト ボックス 5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7" name="テキスト ボックス 5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8" name="テキスト ボックス 5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9" name="テキスト ボックス 5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0" name="テキスト ボックス 5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163649</xdr:rowOff>
    </xdr:from>
    <xdr:to>
      <xdr:col>81</xdr:col>
      <xdr:colOff>101600</xdr:colOff>
      <xdr:row>83</xdr:row>
      <xdr:rowOff>93799</xdr:rowOff>
    </xdr:to>
    <xdr:sp macro="" textlink="">
      <xdr:nvSpPr>
        <xdr:cNvPr id="571" name="楕円 570"/>
        <xdr:cNvSpPr/>
      </xdr:nvSpPr>
      <xdr:spPr>
        <a:xfrm>
          <a:off x="15430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84926</xdr:rowOff>
    </xdr:from>
    <xdr:ext cx="405111" cy="259045"/>
    <xdr:sp macro="" textlink="">
      <xdr:nvSpPr>
        <xdr:cNvPr id="572" name="n_1mainValue【消防施設】&#10;有形固定資産減価償却率"/>
        <xdr:cNvSpPr txBox="1"/>
      </xdr:nvSpPr>
      <xdr:spPr>
        <a:xfrm>
          <a:off x="152660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3" name="直線コネクタ 5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4" name="テキスト ボックス 5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5" name="直線コネクタ 5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6" name="テキスト ボックス 5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7" name="直線コネクタ 5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8" name="テキスト ボックス 5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9" name="直線コネクタ 5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0" name="テキスト ボックス 5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1" name="直線コネクタ 5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2" name="テキスト ボックス 5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594" name="直線コネクタ 593"/>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9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96" name="直線コネクタ 59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597"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598" name="直線コネクタ 597"/>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599" name="【消防施設】&#10;一人当たり面積平均値テキスト"/>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600" name="フローチャート: 判断 599"/>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601" name="フローチャート: 判断 600"/>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114316</xdr:rowOff>
    </xdr:from>
    <xdr:ext cx="469744" cy="259045"/>
    <xdr:sp macro="" textlink="">
      <xdr:nvSpPr>
        <xdr:cNvPr id="602" name="n_1aveValue【消防施設】&#10;一人当たり面積"/>
        <xdr:cNvSpPr txBox="1"/>
      </xdr:nvSpPr>
      <xdr:spPr>
        <a:xfrm>
          <a:off x="210757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154178</xdr:rowOff>
    </xdr:from>
    <xdr:to>
      <xdr:col>107</xdr:col>
      <xdr:colOff>101600</xdr:colOff>
      <xdr:row>84</xdr:row>
      <xdr:rowOff>84328</xdr:rowOff>
    </xdr:to>
    <xdr:sp macro="" textlink="">
      <xdr:nvSpPr>
        <xdr:cNvPr id="603" name="フローチャート: 判断 602"/>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100855</xdr:rowOff>
    </xdr:from>
    <xdr:ext cx="469744" cy="259045"/>
    <xdr:sp macro="" textlink="">
      <xdr:nvSpPr>
        <xdr:cNvPr id="604" name="n_2aveValue【消防施設】&#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5" name="テキスト ボックス 6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6" name="テキスト ボックス 6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7" name="テキスト ボックス 6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8" name="テキスト ボックス 6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9" name="テキスト ボックス 6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14732</xdr:rowOff>
    </xdr:from>
    <xdr:to>
      <xdr:col>112</xdr:col>
      <xdr:colOff>38100</xdr:colOff>
      <xdr:row>82</xdr:row>
      <xdr:rowOff>116332</xdr:rowOff>
    </xdr:to>
    <xdr:sp macro="" textlink="">
      <xdr:nvSpPr>
        <xdr:cNvPr id="610" name="楕円 609"/>
        <xdr:cNvSpPr/>
      </xdr:nvSpPr>
      <xdr:spPr>
        <a:xfrm>
          <a:off x="212725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132859</xdr:rowOff>
    </xdr:from>
    <xdr:ext cx="469744" cy="259045"/>
    <xdr:sp macro="" textlink="">
      <xdr:nvSpPr>
        <xdr:cNvPr id="611" name="n_1mainValue【消防施設】&#10;一人当たり面積"/>
        <xdr:cNvSpPr txBox="1"/>
      </xdr:nvSpPr>
      <xdr:spPr>
        <a:xfrm>
          <a:off x="21075727" y="1384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2" name="直線コネクタ 62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3" name="テキスト ボックス 62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4" name="直線コネクタ 62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5" name="テキスト ボックス 62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6" name="直線コネクタ 62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7" name="テキスト ボックス 62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8" name="直線コネクタ 62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9" name="テキスト ボックス 62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0" name="直線コネクタ 62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1" name="テキスト ボックス 63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2" name="直線コネクタ 63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3" name="テキスト ボックス 63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5" name="テキスト ボックス 6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637" name="直線コネクタ 636"/>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638"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639" name="直線コネクタ 638"/>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640"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41" name="直線コネクタ 640"/>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642"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643" name="フローチャート: 判断 642"/>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644" name="フローチャート: 判断 643"/>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103432</xdr:rowOff>
    </xdr:from>
    <xdr:ext cx="405111" cy="259045"/>
    <xdr:sp macro="" textlink="">
      <xdr:nvSpPr>
        <xdr:cNvPr id="645" name="n_1aveValue【庁舎】&#10;有形固定資産減価償却率"/>
        <xdr:cNvSpPr txBox="1"/>
      </xdr:nvSpPr>
      <xdr:spPr>
        <a:xfrm>
          <a:off x="152660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67855</xdr:rowOff>
    </xdr:from>
    <xdr:to>
      <xdr:col>76</xdr:col>
      <xdr:colOff>165100</xdr:colOff>
      <xdr:row>103</xdr:row>
      <xdr:rowOff>169455</xdr:rowOff>
    </xdr:to>
    <xdr:sp macro="" textlink="">
      <xdr:nvSpPr>
        <xdr:cNvPr id="646" name="フローチャート: 判断 645"/>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14532</xdr:rowOff>
    </xdr:from>
    <xdr:ext cx="405111" cy="259045"/>
    <xdr:sp macro="" textlink="">
      <xdr:nvSpPr>
        <xdr:cNvPr id="647" name="n_2aveValue【庁舎】&#10;有形固定資産減価償却率"/>
        <xdr:cNvSpPr txBox="1"/>
      </xdr:nvSpPr>
      <xdr:spPr>
        <a:xfrm>
          <a:off x="14389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8" name="テキスト ボックス 6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77651</xdr:rowOff>
    </xdr:from>
    <xdr:to>
      <xdr:col>81</xdr:col>
      <xdr:colOff>101600</xdr:colOff>
      <xdr:row>103</xdr:row>
      <xdr:rowOff>7801</xdr:rowOff>
    </xdr:to>
    <xdr:sp macro="" textlink="">
      <xdr:nvSpPr>
        <xdr:cNvPr id="653" name="楕円 652"/>
        <xdr:cNvSpPr/>
      </xdr:nvSpPr>
      <xdr:spPr>
        <a:xfrm>
          <a:off x="15430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24328</xdr:rowOff>
    </xdr:from>
    <xdr:ext cx="405111" cy="259045"/>
    <xdr:sp macro="" textlink="">
      <xdr:nvSpPr>
        <xdr:cNvPr id="654" name="n_1mainValue【庁舎】&#10;有形固定資産減価償却率"/>
        <xdr:cNvSpPr txBox="1"/>
      </xdr:nvSpPr>
      <xdr:spPr>
        <a:xfrm>
          <a:off x="152660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3" name="テキスト ボックス 6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4" name="直線コネクタ 6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5" name="直線コネクタ 66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6" name="テキスト ボックス 66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7" name="直線コネクタ 66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8" name="テキスト ボックス 66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9" name="直線コネクタ 66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0" name="テキスト ボックス 66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1" name="直線コネクタ 67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2" name="テキスト ボックス 67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3" name="直線コネクタ 6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4" name="テキスト ボックス 6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676" name="直線コネクタ 675"/>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677"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678" name="直線コネクタ 677"/>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679"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680" name="直線コネクタ 679"/>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143273</xdr:rowOff>
    </xdr:from>
    <xdr:ext cx="469744" cy="259045"/>
    <xdr:sp macro="" textlink="">
      <xdr:nvSpPr>
        <xdr:cNvPr id="681" name="【庁舎】&#10;一人当たり面積平均値テキスト"/>
        <xdr:cNvSpPr txBox="1"/>
      </xdr:nvSpPr>
      <xdr:spPr>
        <a:xfrm>
          <a:off x="22199600" y="17974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682" name="フローチャート: 判断 681"/>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683" name="フローチャート: 判断 682"/>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134129</xdr:rowOff>
    </xdr:from>
    <xdr:ext cx="469744" cy="259045"/>
    <xdr:sp macro="" textlink="">
      <xdr:nvSpPr>
        <xdr:cNvPr id="684" name="n_1aveValue【庁舎】&#10;一人当たり面積"/>
        <xdr:cNvSpPr txBox="1"/>
      </xdr:nvSpPr>
      <xdr:spPr>
        <a:xfrm>
          <a:off x="210757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87122</xdr:rowOff>
    </xdr:from>
    <xdr:to>
      <xdr:col>107</xdr:col>
      <xdr:colOff>101600</xdr:colOff>
      <xdr:row>105</xdr:row>
      <xdr:rowOff>17272</xdr:rowOff>
    </xdr:to>
    <xdr:sp macro="" textlink="">
      <xdr:nvSpPr>
        <xdr:cNvPr id="685" name="フローチャート: 判断 684"/>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33799</xdr:rowOff>
    </xdr:from>
    <xdr:ext cx="469744" cy="259045"/>
    <xdr:sp macro="" textlink="">
      <xdr:nvSpPr>
        <xdr:cNvPr id="686" name="n_2aveValue【庁舎】&#10;一人当たり面積"/>
        <xdr:cNvSpPr txBox="1"/>
      </xdr:nvSpPr>
      <xdr:spPr>
        <a:xfrm>
          <a:off x="20199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7" name="テキスト ボックス 6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8" name="テキスト ボックス 6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9" name="テキスト ボックス 6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0" name="テキスト ボックス 6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1" name="テキスト ボックス 6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2539</xdr:rowOff>
    </xdr:from>
    <xdr:to>
      <xdr:col>112</xdr:col>
      <xdr:colOff>38100</xdr:colOff>
      <xdr:row>102</xdr:row>
      <xdr:rowOff>104139</xdr:rowOff>
    </xdr:to>
    <xdr:sp macro="" textlink="">
      <xdr:nvSpPr>
        <xdr:cNvPr id="692" name="楕円 691"/>
        <xdr:cNvSpPr/>
      </xdr:nvSpPr>
      <xdr:spPr>
        <a:xfrm>
          <a:off x="21272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100</xdr:row>
      <xdr:rowOff>120666</xdr:rowOff>
    </xdr:from>
    <xdr:ext cx="469744" cy="259045"/>
    <xdr:sp macro="" textlink="">
      <xdr:nvSpPr>
        <xdr:cNvPr id="693" name="n_1mainValue【庁舎】&#10;一人当たり面積"/>
        <xdr:cNvSpPr txBox="1"/>
      </xdr:nvSpPr>
      <xdr:spPr>
        <a:xfrm>
          <a:off x="21075727" y="172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類似団体と比較して特に有形固定資産減価償却率が高くなっている施設は、福祉施設であり、特に低くなっている施設は、消防施設である。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福祉施設については、昭和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年に建設した郡上偕楽園の老朽化が進んでおり、有形固定資産減価償却率が高くなっているため、施設の移転等を含めた検討を開始している。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については、防災対策の推進による防火水槽の新設・更新がされてきており、有形固定資産減価償却率も低くなっている。単独で存在する消防詰所及び消防ポンプ庫が多くあり、公共施設等総合管理計画に沿った集約化による適正配置を行う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岐阜県郡上市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42,666
42,212
1,030.75
32,547,096
31,492,239
854,976
18,124,189
33,941,578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800"/>
            </a:lnSpc>
          </a:pPr>
          <a:r>
            <a:rPr kumimoji="1" lang="ja-JP" altLang="ja-JP" sz="1300">
              <a:solidFill>
                <a:srgbClr val="FF0000"/>
              </a:solidFill>
              <a:effectLst/>
              <a:latin typeface="+mn-lt"/>
              <a:ea typeface="+mn-ea"/>
              <a:cs typeface="+mn-cs"/>
            </a:rPr>
            <a:t>　</a:t>
          </a:r>
          <a:r>
            <a:rPr kumimoji="1" lang="ja-JP" altLang="ja-JP" sz="1300">
              <a:solidFill>
                <a:sysClr val="windowText" lastClr="000000"/>
              </a:solidFill>
              <a:effectLst/>
              <a:latin typeface="+mn-lt"/>
              <a:ea typeface="+mn-ea"/>
              <a:cs typeface="+mn-cs"/>
            </a:rPr>
            <a:t>人口の減少や全国平均を上回る高齢化率（平成</a:t>
          </a:r>
          <a:r>
            <a:rPr kumimoji="1" lang="en-US" altLang="ja-JP" sz="1300">
              <a:solidFill>
                <a:sysClr val="windowText" lastClr="000000"/>
              </a:solidFill>
              <a:effectLst/>
              <a:latin typeface="+mn-lt"/>
              <a:ea typeface="+mn-ea"/>
              <a:cs typeface="+mn-cs"/>
            </a:rPr>
            <a:t>29</a:t>
          </a:r>
          <a:r>
            <a:rPr kumimoji="1" lang="ja-JP" altLang="ja-JP" sz="1300">
              <a:solidFill>
                <a:sysClr val="windowText" lastClr="000000"/>
              </a:solidFill>
              <a:effectLst/>
              <a:latin typeface="+mn-lt"/>
              <a:ea typeface="+mn-ea"/>
              <a:cs typeface="+mn-cs"/>
            </a:rPr>
            <a:t>年</a:t>
          </a:r>
          <a:r>
            <a:rPr kumimoji="1" lang="en-US" altLang="ja-JP" sz="1300">
              <a:solidFill>
                <a:sysClr val="windowText" lastClr="000000"/>
              </a:solidFill>
              <a:effectLst/>
              <a:latin typeface="+mn-lt"/>
              <a:ea typeface="+mn-ea"/>
              <a:cs typeface="+mn-cs"/>
            </a:rPr>
            <a:t>10</a:t>
          </a:r>
          <a:r>
            <a:rPr kumimoji="1" lang="ja-JP" altLang="ja-JP" sz="1300">
              <a:solidFill>
                <a:sysClr val="windowText" lastClr="000000"/>
              </a:solidFill>
              <a:effectLst/>
              <a:latin typeface="+mn-lt"/>
              <a:ea typeface="+mn-ea"/>
              <a:cs typeface="+mn-cs"/>
            </a:rPr>
            <a:t>月</a:t>
          </a:r>
          <a:r>
            <a:rPr kumimoji="1" lang="en-US" altLang="ja-JP" sz="1300">
              <a:solidFill>
                <a:sysClr val="windowText" lastClr="000000"/>
              </a:solidFill>
              <a:effectLst/>
              <a:latin typeface="+mn-lt"/>
              <a:ea typeface="+mn-ea"/>
              <a:cs typeface="+mn-cs"/>
            </a:rPr>
            <a:t>1</a:t>
          </a:r>
          <a:r>
            <a:rPr kumimoji="1" lang="ja-JP" altLang="ja-JP" sz="1300">
              <a:solidFill>
                <a:sysClr val="windowText" lastClr="000000"/>
              </a:solidFill>
              <a:effectLst/>
              <a:latin typeface="+mn-lt"/>
              <a:ea typeface="+mn-ea"/>
              <a:cs typeface="+mn-cs"/>
            </a:rPr>
            <a:t>日時点</a:t>
          </a:r>
          <a:r>
            <a:rPr kumimoji="1" lang="en-US" altLang="ja-JP" sz="1300">
              <a:solidFill>
                <a:sysClr val="windowText" lastClr="000000"/>
              </a:solidFill>
              <a:effectLst/>
              <a:latin typeface="+mn-lt"/>
              <a:ea typeface="+mn-ea"/>
              <a:cs typeface="+mn-cs"/>
            </a:rPr>
            <a:t>35.06</a:t>
          </a:r>
          <a:r>
            <a:rPr kumimoji="1" lang="ja-JP" altLang="ja-JP" sz="1300">
              <a:solidFill>
                <a:sysClr val="windowText" lastClr="000000"/>
              </a:solidFill>
              <a:effectLst/>
              <a:latin typeface="+mn-lt"/>
              <a:ea typeface="+mn-ea"/>
              <a:cs typeface="+mn-cs"/>
            </a:rPr>
            <a:t>％）であり、農業と観光を重点とする産業振興施策を進めているが財政基盤が弱い状況となっているため類似団体を下回っている。</a:t>
          </a:r>
          <a:endParaRPr lang="ja-JP" altLang="ja-JP" sz="1300">
            <a:solidFill>
              <a:sysClr val="windowText" lastClr="000000"/>
            </a:solidFill>
            <a:effectLst/>
          </a:endParaRPr>
        </a:p>
        <a:p>
          <a:pPr>
            <a:lnSpc>
              <a:spcPts val="1800"/>
            </a:lnSpc>
          </a:pPr>
          <a:r>
            <a:rPr kumimoji="1" lang="ja-JP" altLang="ja-JP" sz="1300">
              <a:solidFill>
                <a:sysClr val="windowText" lastClr="000000"/>
              </a:solidFill>
              <a:effectLst/>
              <a:latin typeface="+mn-lt"/>
              <a:ea typeface="+mn-ea"/>
              <a:cs typeface="+mn-cs"/>
            </a:rPr>
            <a:t>　地域資源の活用と産業における技術、ネットワーク等様々な蓄積の活用と連携により、交流人口を消費人口へと転換する仕組みづくりなど第</a:t>
          </a:r>
          <a:r>
            <a:rPr kumimoji="1" lang="en-US" altLang="ja-JP" sz="1300">
              <a:solidFill>
                <a:sysClr val="windowText" lastClr="000000"/>
              </a:solidFill>
              <a:effectLst/>
              <a:latin typeface="+mn-lt"/>
              <a:ea typeface="+mn-ea"/>
              <a:cs typeface="+mn-cs"/>
            </a:rPr>
            <a:t>2</a:t>
          </a:r>
          <a:r>
            <a:rPr kumimoji="1" lang="ja-JP" altLang="ja-JP" sz="1300">
              <a:solidFill>
                <a:sysClr val="windowText" lastClr="000000"/>
              </a:solidFill>
              <a:effectLst/>
              <a:latin typeface="+mn-lt"/>
              <a:ea typeface="+mn-ea"/>
              <a:cs typeface="+mn-cs"/>
            </a:rPr>
            <a:t>次総合計画の重点課題である「地域資源を活かして産業を育てるまち」づくりを引き続き推進することで財政基盤の強化を図る。</a:t>
          </a:r>
          <a:endParaRPr lang="ja-JP" altLang="ja-JP" sz="13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24342</xdr:rowOff>
    </xdr:from>
    <xdr:to>
      <xdr:col>23</xdr:col>
      <xdr:colOff>133350</xdr:colOff>
      <xdr:row>44</xdr:row>
      <xdr:rowOff>24342</xdr:rowOff>
    </xdr:to>
    <xdr:cxnSp macro="">
      <xdr:nvCxnSpPr>
        <xdr:cNvPr id="69" name="直線コネクタ 68"/>
        <xdr:cNvCxnSpPr/>
      </xdr:nvCxnSpPr>
      <xdr:spPr>
        <a:xfrm>
          <a:off x="4114800" y="7568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44</xdr:row>
      <xdr:rowOff>24342</xdr:rowOff>
    </xdr:to>
    <xdr:cxnSp macro="">
      <xdr:nvCxnSpPr>
        <xdr:cNvPr id="72" name="直線コネクタ 71"/>
        <xdr:cNvCxnSpPr/>
      </xdr:nvCxnSpPr>
      <xdr:spPr>
        <a:xfrm>
          <a:off x="3225800" y="75279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155575</xdr:rowOff>
    </xdr:to>
    <xdr:cxnSp macro="">
      <xdr:nvCxnSpPr>
        <xdr:cNvPr id="75" name="直線コネクタ 74"/>
        <xdr:cNvCxnSpPr/>
      </xdr:nvCxnSpPr>
      <xdr:spPr>
        <a:xfrm>
          <a:off x="2336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77" name="テキスト ボックス 76"/>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8" name="直線コネクタ 77"/>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144992</xdr:rowOff>
    </xdr:from>
    <xdr:to>
      <xdr:col>23</xdr:col>
      <xdr:colOff>184150</xdr:colOff>
      <xdr:row>44</xdr:row>
      <xdr:rowOff>75142</xdr:rowOff>
    </xdr:to>
    <xdr:sp macro="" textlink="">
      <xdr:nvSpPr>
        <xdr:cNvPr id="88" name="楕円 87"/>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117069</xdr:rowOff>
    </xdr:from>
    <xdr:ext cx="762000" cy="259045"/>
    <xdr:sp macro="" textlink="">
      <xdr:nvSpPr>
        <xdr:cNvPr id="89"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90" name="楕円 89"/>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1" name="テキスト ボックス 90"/>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indent="0">
            <a:lnSpc>
              <a:spcPts val="1800"/>
            </a:lnSpc>
            <a:buFont typeface="Arial" panose="020B0604020202020204" pitchFamily="34" charset="0"/>
            <a:buNone/>
          </a:pPr>
          <a:r>
            <a:rPr kumimoji="1" lang="ja-JP" altLang="ja-JP" sz="1300">
              <a:solidFill>
                <a:sysClr val="windowText" lastClr="000000"/>
              </a:solidFill>
              <a:effectLst/>
              <a:latin typeface="+mn-lt"/>
              <a:ea typeface="+mn-ea"/>
              <a:cs typeface="+mn-cs"/>
            </a:rPr>
            <a:t>　経常一般財源の</a:t>
          </a:r>
          <a:r>
            <a:rPr kumimoji="1" lang="en-US" altLang="ja-JP" sz="1300">
              <a:solidFill>
                <a:sysClr val="windowText" lastClr="000000"/>
              </a:solidFill>
              <a:effectLst/>
              <a:latin typeface="+mn-lt"/>
              <a:ea typeface="+mn-ea"/>
              <a:cs typeface="+mn-cs"/>
            </a:rPr>
            <a:t>3</a:t>
          </a:r>
          <a:r>
            <a:rPr kumimoji="1" lang="ja-JP" altLang="ja-JP" sz="1300">
              <a:solidFill>
                <a:sysClr val="windowText" lastClr="000000"/>
              </a:solidFill>
              <a:effectLst/>
              <a:latin typeface="+mn-lt"/>
              <a:ea typeface="+mn-ea"/>
              <a:cs typeface="+mn-cs"/>
            </a:rPr>
            <a:t>分の</a:t>
          </a:r>
          <a:r>
            <a:rPr kumimoji="1" lang="en-US" altLang="ja-JP" sz="1300">
              <a:solidFill>
                <a:sysClr val="windowText" lastClr="000000"/>
              </a:solidFill>
              <a:effectLst/>
              <a:latin typeface="+mn-lt"/>
              <a:ea typeface="+mn-ea"/>
              <a:cs typeface="+mn-cs"/>
            </a:rPr>
            <a:t>2</a:t>
          </a:r>
          <a:r>
            <a:rPr kumimoji="1" lang="ja-JP" altLang="ja-JP" sz="1300">
              <a:solidFill>
                <a:sysClr val="windowText" lastClr="000000"/>
              </a:solidFill>
              <a:effectLst/>
              <a:latin typeface="+mn-lt"/>
              <a:ea typeface="+mn-ea"/>
              <a:cs typeface="+mn-cs"/>
            </a:rPr>
            <a:t>近くを占める普通交付税が段階的縮減により、昨年度より</a:t>
          </a:r>
          <a:r>
            <a:rPr kumimoji="1" lang="en-US" altLang="ja-JP" sz="1300">
              <a:solidFill>
                <a:sysClr val="windowText" lastClr="000000"/>
              </a:solidFill>
              <a:effectLst/>
              <a:latin typeface="+mn-lt"/>
              <a:ea typeface="+mn-ea"/>
              <a:cs typeface="+mn-cs"/>
            </a:rPr>
            <a:t>6</a:t>
          </a:r>
          <a:r>
            <a:rPr kumimoji="1" lang="ja-JP" altLang="ja-JP" sz="1300">
              <a:solidFill>
                <a:sysClr val="windowText" lastClr="000000"/>
              </a:solidFill>
              <a:effectLst/>
              <a:latin typeface="+mn-lt"/>
              <a:ea typeface="+mn-ea"/>
              <a:cs typeface="+mn-cs"/>
            </a:rPr>
            <a:t>億</a:t>
          </a:r>
          <a:r>
            <a:rPr kumimoji="1" lang="en-US" altLang="ja-JP" sz="1300">
              <a:solidFill>
                <a:sysClr val="windowText" lastClr="000000"/>
              </a:solidFill>
              <a:effectLst/>
              <a:latin typeface="+mn-lt"/>
              <a:ea typeface="+mn-ea"/>
              <a:cs typeface="+mn-cs"/>
            </a:rPr>
            <a:t>7</a:t>
          </a:r>
          <a:r>
            <a:rPr kumimoji="1" lang="ja-JP" altLang="ja-JP" sz="1300">
              <a:solidFill>
                <a:sysClr val="windowText" lastClr="000000"/>
              </a:solidFill>
              <a:effectLst/>
              <a:latin typeface="+mn-lt"/>
              <a:ea typeface="+mn-ea"/>
              <a:cs typeface="+mn-cs"/>
            </a:rPr>
            <a:t>千万円減少した。経常経費については、昨年度から</a:t>
          </a:r>
          <a:r>
            <a:rPr kumimoji="1" lang="en-US" altLang="ja-JP" sz="1300">
              <a:solidFill>
                <a:sysClr val="windowText" lastClr="000000"/>
              </a:solidFill>
              <a:effectLst/>
              <a:latin typeface="+mn-lt"/>
              <a:ea typeface="+mn-ea"/>
              <a:cs typeface="+mn-cs"/>
            </a:rPr>
            <a:t>5</a:t>
          </a:r>
          <a:r>
            <a:rPr kumimoji="1" lang="ja-JP" altLang="ja-JP" sz="1300">
              <a:solidFill>
                <a:sysClr val="windowText" lastClr="000000"/>
              </a:solidFill>
              <a:effectLst/>
              <a:latin typeface="+mn-lt"/>
              <a:ea typeface="+mn-ea"/>
              <a:cs typeface="+mn-cs"/>
            </a:rPr>
            <a:t>人の職員削減により人件費</a:t>
          </a:r>
          <a:r>
            <a:rPr kumimoji="1" lang="en-US" altLang="ja-JP" sz="1300">
              <a:solidFill>
                <a:sysClr val="windowText" lastClr="000000"/>
              </a:solidFill>
              <a:effectLst/>
              <a:latin typeface="+mn-lt"/>
              <a:ea typeface="+mn-ea"/>
              <a:cs typeface="+mn-cs"/>
            </a:rPr>
            <a:t>6</a:t>
          </a:r>
          <a:r>
            <a:rPr kumimoji="1" lang="ja-JP" altLang="ja-JP" sz="1300">
              <a:solidFill>
                <a:sysClr val="windowText" lastClr="000000"/>
              </a:solidFill>
              <a:effectLst/>
              <a:latin typeface="+mn-lt"/>
              <a:ea typeface="+mn-ea"/>
              <a:cs typeface="+mn-cs"/>
            </a:rPr>
            <a:t>千</a:t>
          </a:r>
          <a:r>
            <a:rPr kumimoji="1" lang="en-US" altLang="ja-JP" sz="1300">
              <a:solidFill>
                <a:sysClr val="windowText" lastClr="000000"/>
              </a:solidFill>
              <a:effectLst/>
              <a:latin typeface="+mn-lt"/>
              <a:ea typeface="+mn-ea"/>
              <a:cs typeface="+mn-cs"/>
            </a:rPr>
            <a:t>7</a:t>
          </a:r>
          <a:r>
            <a:rPr kumimoji="1" lang="ja-JP" altLang="ja-JP" sz="1300">
              <a:solidFill>
                <a:sysClr val="windowText" lastClr="000000"/>
              </a:solidFill>
              <a:effectLst/>
              <a:latin typeface="+mn-lt"/>
              <a:ea typeface="+mn-ea"/>
              <a:cs typeface="+mn-cs"/>
            </a:rPr>
            <a:t>百万円の減小、公債費については中期財政計画に基づく償還により</a:t>
          </a:r>
          <a:r>
            <a:rPr kumimoji="1" lang="en-US" altLang="ja-JP" sz="1300">
              <a:solidFill>
                <a:sysClr val="windowText" lastClr="000000"/>
              </a:solidFill>
              <a:effectLst/>
              <a:latin typeface="+mn-lt"/>
              <a:ea typeface="+mn-ea"/>
              <a:cs typeface="+mn-cs"/>
            </a:rPr>
            <a:t>2</a:t>
          </a:r>
          <a:r>
            <a:rPr kumimoji="1" lang="ja-JP" altLang="ja-JP" sz="1300">
              <a:solidFill>
                <a:sysClr val="windowText" lastClr="000000"/>
              </a:solidFill>
              <a:effectLst/>
              <a:latin typeface="+mn-lt"/>
              <a:ea typeface="+mn-ea"/>
              <a:cs typeface="+mn-cs"/>
            </a:rPr>
            <a:t>億</a:t>
          </a:r>
          <a:r>
            <a:rPr kumimoji="1" lang="en-US" altLang="ja-JP" sz="1300">
              <a:solidFill>
                <a:sysClr val="windowText" lastClr="000000"/>
              </a:solidFill>
              <a:effectLst/>
              <a:latin typeface="+mn-lt"/>
              <a:ea typeface="+mn-ea"/>
              <a:cs typeface="+mn-cs"/>
            </a:rPr>
            <a:t>7</a:t>
          </a:r>
          <a:r>
            <a:rPr kumimoji="1" lang="ja-JP" altLang="ja-JP" sz="1300">
              <a:solidFill>
                <a:sysClr val="windowText" lastClr="000000"/>
              </a:solidFill>
              <a:effectLst/>
              <a:latin typeface="+mn-lt"/>
              <a:ea typeface="+mn-ea"/>
              <a:cs typeface="+mn-cs"/>
            </a:rPr>
            <a:t>千</a:t>
          </a:r>
          <a:r>
            <a:rPr kumimoji="1" lang="en-US" altLang="ja-JP" sz="1300">
              <a:solidFill>
                <a:sysClr val="windowText" lastClr="000000"/>
              </a:solidFill>
              <a:effectLst/>
              <a:latin typeface="+mn-lt"/>
              <a:ea typeface="+mn-ea"/>
              <a:cs typeface="+mn-cs"/>
            </a:rPr>
            <a:t>5</a:t>
          </a:r>
          <a:r>
            <a:rPr kumimoji="1" lang="ja-JP" altLang="ja-JP" sz="1300">
              <a:solidFill>
                <a:sysClr val="windowText" lastClr="000000"/>
              </a:solidFill>
              <a:effectLst/>
              <a:latin typeface="+mn-lt"/>
              <a:ea typeface="+mn-ea"/>
              <a:cs typeface="+mn-cs"/>
            </a:rPr>
            <a:t>百万円減少したが、経常収支比率は</a:t>
          </a:r>
          <a:r>
            <a:rPr kumimoji="1" lang="en-US" altLang="ja-JP" sz="1300">
              <a:solidFill>
                <a:sysClr val="windowText" lastClr="000000"/>
              </a:solidFill>
              <a:effectLst/>
              <a:latin typeface="+mn-lt"/>
              <a:ea typeface="+mn-ea"/>
              <a:cs typeface="+mn-cs"/>
            </a:rPr>
            <a:t>2.3</a:t>
          </a:r>
          <a:r>
            <a:rPr kumimoji="1" lang="ja-JP" altLang="ja-JP" sz="1300">
              <a:solidFill>
                <a:sysClr val="windowText" lastClr="000000"/>
              </a:solidFill>
              <a:effectLst/>
              <a:latin typeface="+mn-lt"/>
              <a:ea typeface="+mn-ea"/>
              <a:cs typeface="+mn-cs"/>
            </a:rPr>
            <a:t>ポイント増加した。普通交付税の段階的縮減により、今後はさらに経常一般財源が減少することが想定されており、引き続き定員管理の適正化や公の施設の見直しなど行財政改革の取組により、財政の健全化を図る。</a:t>
          </a:r>
          <a:endParaRPr lang="ja-JP" altLang="ja-JP" sz="13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44704</xdr:rowOff>
    </xdr:from>
    <xdr:to>
      <xdr:col>23</xdr:col>
      <xdr:colOff>133350</xdr:colOff>
      <xdr:row>60</xdr:row>
      <xdr:rowOff>155702</xdr:rowOff>
    </xdr:to>
    <xdr:cxnSp macro="">
      <xdr:nvCxnSpPr>
        <xdr:cNvPr id="130" name="直線コネクタ 129"/>
        <xdr:cNvCxnSpPr/>
      </xdr:nvCxnSpPr>
      <xdr:spPr>
        <a:xfrm>
          <a:off x="4114800" y="10331704"/>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103395</xdr:rowOff>
    </xdr:from>
    <xdr:ext cx="762000" cy="259045"/>
    <xdr:sp macro="" textlink="">
      <xdr:nvSpPr>
        <xdr:cNvPr id="131" name="財政構造の弾力性平均値テキスト"/>
        <xdr:cNvSpPr txBox="1"/>
      </xdr:nvSpPr>
      <xdr:spPr>
        <a:xfrm>
          <a:off x="5041900" y="1056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6096</xdr:rowOff>
    </xdr:from>
    <xdr:to>
      <xdr:col>19</xdr:col>
      <xdr:colOff>133350</xdr:colOff>
      <xdr:row>60</xdr:row>
      <xdr:rowOff>44704</xdr:rowOff>
    </xdr:to>
    <xdr:cxnSp macro="">
      <xdr:nvCxnSpPr>
        <xdr:cNvPr id="133" name="直線コネクタ 132"/>
        <xdr:cNvCxnSpPr/>
      </xdr:nvCxnSpPr>
      <xdr:spPr>
        <a:xfrm>
          <a:off x="3225800" y="1029309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2811</xdr:rowOff>
    </xdr:from>
    <xdr:ext cx="736600" cy="259045"/>
    <xdr:sp macro="" textlink="">
      <xdr:nvSpPr>
        <xdr:cNvPr id="135" name="テキスト ボックス 134"/>
        <xdr:cNvSpPr txBox="1"/>
      </xdr:nvSpPr>
      <xdr:spPr>
        <a:xfrm>
          <a:off x="3733800" y="1063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95504</xdr:rowOff>
    </xdr:from>
    <xdr:to>
      <xdr:col>15</xdr:col>
      <xdr:colOff>82550</xdr:colOff>
      <xdr:row>60</xdr:row>
      <xdr:rowOff>6096</xdr:rowOff>
    </xdr:to>
    <xdr:cxnSp macro="">
      <xdr:nvCxnSpPr>
        <xdr:cNvPr id="136" name="直線コネクタ 135"/>
        <xdr:cNvCxnSpPr/>
      </xdr:nvCxnSpPr>
      <xdr:spPr>
        <a:xfrm>
          <a:off x="2336800" y="1021105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48785</xdr:rowOff>
    </xdr:from>
    <xdr:ext cx="762000" cy="259045"/>
    <xdr:sp macro="" textlink="">
      <xdr:nvSpPr>
        <xdr:cNvPr id="138" name="テキスト ボックス 137"/>
        <xdr:cNvSpPr txBox="1"/>
      </xdr:nvSpPr>
      <xdr:spPr>
        <a:xfrm>
          <a:off x="2844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95504</xdr:rowOff>
    </xdr:from>
    <xdr:to>
      <xdr:col>11</xdr:col>
      <xdr:colOff>31750</xdr:colOff>
      <xdr:row>59</xdr:row>
      <xdr:rowOff>167894</xdr:rowOff>
    </xdr:to>
    <xdr:cxnSp macro="">
      <xdr:nvCxnSpPr>
        <xdr:cNvPr id="139" name="直線コネクタ 138"/>
        <xdr:cNvCxnSpPr/>
      </xdr:nvCxnSpPr>
      <xdr:spPr>
        <a:xfrm flipV="1">
          <a:off x="1447800" y="102110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40" name="フローチャート: 判断 139"/>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135653</xdr:rowOff>
    </xdr:from>
    <xdr:ext cx="762000" cy="259045"/>
    <xdr:sp macro="" textlink="">
      <xdr:nvSpPr>
        <xdr:cNvPr id="141" name="テキスト ボックス 140"/>
        <xdr:cNvSpPr txBox="1"/>
      </xdr:nvSpPr>
      <xdr:spPr>
        <a:xfrm>
          <a:off x="1955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43" name="テキスト ボックス 142"/>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104902</xdr:rowOff>
    </xdr:from>
    <xdr:to>
      <xdr:col>23</xdr:col>
      <xdr:colOff>184150</xdr:colOff>
      <xdr:row>61</xdr:row>
      <xdr:rowOff>35052</xdr:rowOff>
    </xdr:to>
    <xdr:sp macro="" textlink="">
      <xdr:nvSpPr>
        <xdr:cNvPr id="149" name="楕円 148"/>
        <xdr:cNvSpPr/>
      </xdr:nvSpPr>
      <xdr:spPr>
        <a:xfrm>
          <a:off x="49022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121429</xdr:rowOff>
    </xdr:from>
    <xdr:ext cx="762000" cy="259045"/>
    <xdr:sp macro="" textlink="">
      <xdr:nvSpPr>
        <xdr:cNvPr id="150" name="財政構造の弾力性該当値テキスト"/>
        <xdr:cNvSpPr txBox="1"/>
      </xdr:nvSpPr>
      <xdr:spPr>
        <a:xfrm>
          <a:off x="50419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165354</xdr:rowOff>
    </xdr:from>
    <xdr:to>
      <xdr:col>19</xdr:col>
      <xdr:colOff>184150</xdr:colOff>
      <xdr:row>60</xdr:row>
      <xdr:rowOff>95504</xdr:rowOff>
    </xdr:to>
    <xdr:sp macro="" textlink="">
      <xdr:nvSpPr>
        <xdr:cNvPr id="151" name="楕円 150"/>
        <xdr:cNvSpPr/>
      </xdr:nvSpPr>
      <xdr:spPr>
        <a:xfrm>
          <a:off x="4064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105681</xdr:rowOff>
    </xdr:from>
    <xdr:ext cx="736600" cy="259045"/>
    <xdr:sp macro="" textlink="">
      <xdr:nvSpPr>
        <xdr:cNvPr id="152" name="テキスト ボックス 151"/>
        <xdr:cNvSpPr txBox="1"/>
      </xdr:nvSpPr>
      <xdr:spPr>
        <a:xfrm>
          <a:off x="3733800" y="1004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126746</xdr:rowOff>
    </xdr:from>
    <xdr:to>
      <xdr:col>15</xdr:col>
      <xdr:colOff>133350</xdr:colOff>
      <xdr:row>60</xdr:row>
      <xdr:rowOff>56896</xdr:rowOff>
    </xdr:to>
    <xdr:sp macro="" textlink="">
      <xdr:nvSpPr>
        <xdr:cNvPr id="153" name="楕円 152"/>
        <xdr:cNvSpPr/>
      </xdr:nvSpPr>
      <xdr:spPr>
        <a:xfrm>
          <a:off x="3175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67073</xdr:rowOff>
    </xdr:from>
    <xdr:ext cx="762000" cy="259045"/>
    <xdr:sp macro="" textlink="">
      <xdr:nvSpPr>
        <xdr:cNvPr id="154" name="テキスト ボックス 153"/>
        <xdr:cNvSpPr txBox="1"/>
      </xdr:nvSpPr>
      <xdr:spPr>
        <a:xfrm>
          <a:off x="2844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44704</xdr:rowOff>
    </xdr:from>
    <xdr:to>
      <xdr:col>11</xdr:col>
      <xdr:colOff>82550</xdr:colOff>
      <xdr:row>59</xdr:row>
      <xdr:rowOff>146304</xdr:rowOff>
    </xdr:to>
    <xdr:sp macro="" textlink="">
      <xdr:nvSpPr>
        <xdr:cNvPr id="155" name="楕円 154"/>
        <xdr:cNvSpPr/>
      </xdr:nvSpPr>
      <xdr:spPr>
        <a:xfrm>
          <a:off x="22860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156481</xdr:rowOff>
    </xdr:from>
    <xdr:ext cx="762000" cy="259045"/>
    <xdr:sp macro="" textlink="">
      <xdr:nvSpPr>
        <xdr:cNvPr id="156" name="テキスト ボックス 155"/>
        <xdr:cNvSpPr txBox="1"/>
      </xdr:nvSpPr>
      <xdr:spPr>
        <a:xfrm>
          <a:off x="1955800" y="992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117094</xdr:rowOff>
    </xdr:from>
    <xdr:to>
      <xdr:col>7</xdr:col>
      <xdr:colOff>31750</xdr:colOff>
      <xdr:row>60</xdr:row>
      <xdr:rowOff>47244</xdr:rowOff>
    </xdr:to>
    <xdr:sp macro="" textlink="">
      <xdr:nvSpPr>
        <xdr:cNvPr id="157" name="楕円 156"/>
        <xdr:cNvSpPr/>
      </xdr:nvSpPr>
      <xdr:spPr>
        <a:xfrm>
          <a:off x="1397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57421</xdr:rowOff>
    </xdr:from>
    <xdr:ext cx="762000" cy="259045"/>
    <xdr:sp macro="" textlink="">
      <xdr:nvSpPr>
        <xdr:cNvPr id="158" name="テキスト ボックス 157"/>
        <xdr:cNvSpPr txBox="1"/>
      </xdr:nvSpPr>
      <xdr:spPr>
        <a:xfrm>
          <a:off x="1066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800"/>
            </a:lnSpc>
          </a:pPr>
          <a:r>
            <a:rPr kumimoji="1" lang="ja-JP" altLang="ja-JP" sz="1300">
              <a:solidFill>
                <a:srgbClr val="FF0000"/>
              </a:solidFill>
              <a:effectLst/>
              <a:latin typeface="+mn-lt"/>
              <a:ea typeface="+mn-ea"/>
              <a:cs typeface="+mn-cs"/>
            </a:rPr>
            <a:t>　</a:t>
          </a:r>
          <a:r>
            <a:rPr kumimoji="1" lang="ja-JP" altLang="ja-JP" sz="1300">
              <a:solidFill>
                <a:sysClr val="windowText" lastClr="000000"/>
              </a:solidFill>
              <a:effectLst/>
              <a:latin typeface="+mn-lt"/>
              <a:ea typeface="+mn-ea"/>
              <a:cs typeface="+mn-cs"/>
            </a:rPr>
            <a:t>類似団体平均より人件費・物件費等が上回っている要因は、職員数と類似施設の経費など合併による要因と広大な面積による行政運営が主な要因である。</a:t>
          </a:r>
          <a:endParaRPr lang="ja-JP" altLang="ja-JP" sz="1300">
            <a:solidFill>
              <a:sysClr val="windowText" lastClr="000000"/>
            </a:solidFill>
            <a:effectLst/>
          </a:endParaRPr>
        </a:p>
        <a:p>
          <a:pPr>
            <a:lnSpc>
              <a:spcPts val="1800"/>
            </a:lnSpc>
          </a:pPr>
          <a:r>
            <a:rPr kumimoji="1" lang="ja-JP" altLang="ja-JP" sz="1300">
              <a:solidFill>
                <a:sysClr val="windowText" lastClr="000000"/>
              </a:solidFill>
              <a:effectLst/>
              <a:latin typeface="+mn-lt"/>
              <a:ea typeface="+mn-ea"/>
              <a:cs typeface="+mn-cs"/>
            </a:rPr>
            <a:t>　今後も引き続き、定員管理適正化計画に基づく職員数の抑制や、経常的な事務経費の削減、施設管理経費などの削減を進める必要がある。</a:t>
          </a:r>
          <a:endParaRPr lang="ja-JP" altLang="ja-JP" sz="13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98199</xdr:rowOff>
    </xdr:from>
    <xdr:to>
      <xdr:col>23</xdr:col>
      <xdr:colOff>133350</xdr:colOff>
      <xdr:row>82</xdr:row>
      <xdr:rowOff>159823</xdr:rowOff>
    </xdr:to>
    <xdr:cxnSp macro="">
      <xdr:nvCxnSpPr>
        <xdr:cNvPr id="193" name="直線コネクタ 192"/>
        <xdr:cNvCxnSpPr/>
      </xdr:nvCxnSpPr>
      <xdr:spPr>
        <a:xfrm>
          <a:off x="4114800" y="14157099"/>
          <a:ext cx="838200" cy="6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47367</xdr:rowOff>
    </xdr:from>
    <xdr:ext cx="762000" cy="259045"/>
    <xdr:sp macro="" textlink="">
      <xdr:nvSpPr>
        <xdr:cNvPr id="194" name="人件費・物件費等の状況平均値テキスト"/>
        <xdr:cNvSpPr txBox="1"/>
      </xdr:nvSpPr>
      <xdr:spPr>
        <a:xfrm>
          <a:off x="5041900" y="13763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56121</xdr:rowOff>
    </xdr:from>
    <xdr:to>
      <xdr:col>19</xdr:col>
      <xdr:colOff>133350</xdr:colOff>
      <xdr:row>82</xdr:row>
      <xdr:rowOff>98199</xdr:rowOff>
    </xdr:to>
    <xdr:cxnSp macro="">
      <xdr:nvCxnSpPr>
        <xdr:cNvPr id="196" name="直線コネクタ 195"/>
        <xdr:cNvCxnSpPr/>
      </xdr:nvCxnSpPr>
      <xdr:spPr>
        <a:xfrm>
          <a:off x="3225800" y="14115021"/>
          <a:ext cx="889000" cy="4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128058</xdr:rowOff>
    </xdr:from>
    <xdr:ext cx="736600" cy="259045"/>
    <xdr:sp macro="" textlink="">
      <xdr:nvSpPr>
        <xdr:cNvPr id="198" name="テキスト ボックス 197"/>
        <xdr:cNvSpPr txBox="1"/>
      </xdr:nvSpPr>
      <xdr:spPr>
        <a:xfrm>
          <a:off x="3733800" y="13672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56121</xdr:rowOff>
    </xdr:from>
    <xdr:to>
      <xdr:col>15</xdr:col>
      <xdr:colOff>82550</xdr:colOff>
      <xdr:row>82</xdr:row>
      <xdr:rowOff>100616</xdr:rowOff>
    </xdr:to>
    <xdr:cxnSp macro="">
      <xdr:nvCxnSpPr>
        <xdr:cNvPr id="199" name="直線コネクタ 198"/>
        <xdr:cNvCxnSpPr/>
      </xdr:nvCxnSpPr>
      <xdr:spPr>
        <a:xfrm flipV="1">
          <a:off x="2336800" y="14115021"/>
          <a:ext cx="889000" cy="4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142395</xdr:rowOff>
    </xdr:from>
    <xdr:ext cx="762000" cy="259045"/>
    <xdr:sp macro="" textlink="">
      <xdr:nvSpPr>
        <xdr:cNvPr id="201" name="テキスト ボックス 200"/>
        <xdr:cNvSpPr txBox="1"/>
      </xdr:nvSpPr>
      <xdr:spPr>
        <a:xfrm>
          <a:off x="2844800" y="1368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35827</xdr:rowOff>
    </xdr:from>
    <xdr:to>
      <xdr:col>11</xdr:col>
      <xdr:colOff>31750</xdr:colOff>
      <xdr:row>82</xdr:row>
      <xdr:rowOff>100616</xdr:rowOff>
    </xdr:to>
    <xdr:cxnSp macro="">
      <xdr:nvCxnSpPr>
        <xdr:cNvPr id="202" name="直線コネクタ 201"/>
        <xdr:cNvCxnSpPr/>
      </xdr:nvCxnSpPr>
      <xdr:spPr>
        <a:xfrm>
          <a:off x="1447800" y="14094727"/>
          <a:ext cx="889000" cy="6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3" name="フローチャート: 判断 202"/>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12510</xdr:rowOff>
    </xdr:from>
    <xdr:ext cx="762000" cy="259045"/>
    <xdr:sp macro="" textlink="">
      <xdr:nvSpPr>
        <xdr:cNvPr id="204" name="テキスト ボックス 203"/>
        <xdr:cNvSpPr txBox="1"/>
      </xdr:nvSpPr>
      <xdr:spPr>
        <a:xfrm>
          <a:off x="1955800" y="1372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5" name="フローチャート: 判断 204"/>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165009</xdr:rowOff>
    </xdr:from>
    <xdr:ext cx="762000" cy="259045"/>
    <xdr:sp macro="" textlink="">
      <xdr:nvSpPr>
        <xdr:cNvPr id="206" name="テキスト ボックス 205"/>
        <xdr:cNvSpPr txBox="1"/>
      </xdr:nvSpPr>
      <xdr:spPr>
        <a:xfrm>
          <a:off x="1066800" y="1370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109023</xdr:rowOff>
    </xdr:from>
    <xdr:to>
      <xdr:col>23</xdr:col>
      <xdr:colOff>184150</xdr:colOff>
      <xdr:row>83</xdr:row>
      <xdr:rowOff>39173</xdr:rowOff>
    </xdr:to>
    <xdr:sp macro="" textlink="">
      <xdr:nvSpPr>
        <xdr:cNvPr id="212" name="楕円 211"/>
        <xdr:cNvSpPr/>
      </xdr:nvSpPr>
      <xdr:spPr>
        <a:xfrm>
          <a:off x="4902200" y="141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81100</xdr:rowOff>
    </xdr:from>
    <xdr:ext cx="762000" cy="259045"/>
    <xdr:sp macro="" textlink="">
      <xdr:nvSpPr>
        <xdr:cNvPr id="213" name="人件費・物件費等の状況該当値テキスト"/>
        <xdr:cNvSpPr txBox="1"/>
      </xdr:nvSpPr>
      <xdr:spPr>
        <a:xfrm>
          <a:off x="5041900" y="1414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47399</xdr:rowOff>
    </xdr:from>
    <xdr:to>
      <xdr:col>19</xdr:col>
      <xdr:colOff>184150</xdr:colOff>
      <xdr:row>82</xdr:row>
      <xdr:rowOff>148999</xdr:rowOff>
    </xdr:to>
    <xdr:sp macro="" textlink="">
      <xdr:nvSpPr>
        <xdr:cNvPr id="214" name="楕円 213"/>
        <xdr:cNvSpPr/>
      </xdr:nvSpPr>
      <xdr:spPr>
        <a:xfrm>
          <a:off x="4064000" y="1410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133776</xdr:rowOff>
    </xdr:from>
    <xdr:ext cx="736600" cy="259045"/>
    <xdr:sp macro="" textlink="">
      <xdr:nvSpPr>
        <xdr:cNvPr id="215" name="テキスト ボックス 214"/>
        <xdr:cNvSpPr txBox="1"/>
      </xdr:nvSpPr>
      <xdr:spPr>
        <a:xfrm>
          <a:off x="3733800" y="14192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5321</xdr:rowOff>
    </xdr:from>
    <xdr:to>
      <xdr:col>15</xdr:col>
      <xdr:colOff>133350</xdr:colOff>
      <xdr:row>82</xdr:row>
      <xdr:rowOff>106921</xdr:rowOff>
    </xdr:to>
    <xdr:sp macro="" textlink="">
      <xdr:nvSpPr>
        <xdr:cNvPr id="216" name="楕円 215"/>
        <xdr:cNvSpPr/>
      </xdr:nvSpPr>
      <xdr:spPr>
        <a:xfrm>
          <a:off x="3175000" y="1406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91698</xdr:rowOff>
    </xdr:from>
    <xdr:ext cx="762000" cy="259045"/>
    <xdr:sp macro="" textlink="">
      <xdr:nvSpPr>
        <xdr:cNvPr id="217" name="テキスト ボックス 216"/>
        <xdr:cNvSpPr txBox="1"/>
      </xdr:nvSpPr>
      <xdr:spPr>
        <a:xfrm>
          <a:off x="2844800" y="14150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49816</xdr:rowOff>
    </xdr:from>
    <xdr:to>
      <xdr:col>11</xdr:col>
      <xdr:colOff>82550</xdr:colOff>
      <xdr:row>82</xdr:row>
      <xdr:rowOff>151416</xdr:rowOff>
    </xdr:to>
    <xdr:sp macro="" textlink="">
      <xdr:nvSpPr>
        <xdr:cNvPr id="218" name="楕円 217"/>
        <xdr:cNvSpPr/>
      </xdr:nvSpPr>
      <xdr:spPr>
        <a:xfrm>
          <a:off x="2286000" y="1410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136193</xdr:rowOff>
    </xdr:from>
    <xdr:ext cx="762000" cy="259045"/>
    <xdr:sp macro="" textlink="">
      <xdr:nvSpPr>
        <xdr:cNvPr id="219" name="テキスト ボックス 218"/>
        <xdr:cNvSpPr txBox="1"/>
      </xdr:nvSpPr>
      <xdr:spPr>
        <a:xfrm>
          <a:off x="1955800" y="14195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156477</xdr:rowOff>
    </xdr:from>
    <xdr:to>
      <xdr:col>7</xdr:col>
      <xdr:colOff>31750</xdr:colOff>
      <xdr:row>82</xdr:row>
      <xdr:rowOff>86627</xdr:rowOff>
    </xdr:to>
    <xdr:sp macro="" textlink="">
      <xdr:nvSpPr>
        <xdr:cNvPr id="220" name="楕円 219"/>
        <xdr:cNvSpPr/>
      </xdr:nvSpPr>
      <xdr:spPr>
        <a:xfrm>
          <a:off x="1397000" y="1404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71404</xdr:rowOff>
    </xdr:from>
    <xdr:ext cx="762000" cy="259045"/>
    <xdr:sp macro="" textlink="">
      <xdr:nvSpPr>
        <xdr:cNvPr id="221" name="テキスト ボックス 220"/>
        <xdr:cNvSpPr txBox="1"/>
      </xdr:nvSpPr>
      <xdr:spPr>
        <a:xfrm>
          <a:off x="1066800" y="1413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800"/>
            </a:lnSpc>
          </a:pPr>
          <a:r>
            <a:rPr kumimoji="1" lang="ja-JP" altLang="ja-JP" sz="1300">
              <a:solidFill>
                <a:sysClr val="windowText" lastClr="000000"/>
              </a:solidFill>
              <a:effectLst/>
              <a:latin typeface="+mn-lt"/>
              <a:ea typeface="+mn-ea"/>
              <a:cs typeface="+mn-cs"/>
            </a:rPr>
            <a:t>　類似団体を</a:t>
          </a:r>
          <a:r>
            <a:rPr kumimoji="1" lang="en-US" altLang="ja-JP" sz="1300">
              <a:solidFill>
                <a:sysClr val="windowText" lastClr="000000"/>
              </a:solidFill>
              <a:effectLst/>
              <a:latin typeface="+mn-lt"/>
              <a:ea typeface="+mn-ea"/>
              <a:cs typeface="+mn-cs"/>
            </a:rPr>
            <a:t>4.4</a:t>
          </a:r>
          <a:r>
            <a:rPr kumimoji="1" lang="ja-JP" altLang="ja-JP" sz="1300">
              <a:solidFill>
                <a:sysClr val="windowText" lastClr="000000"/>
              </a:solidFill>
              <a:effectLst/>
              <a:latin typeface="+mn-lt"/>
              <a:ea typeface="+mn-ea"/>
              <a:cs typeface="+mn-cs"/>
            </a:rPr>
            <a:t>ポイント下回っており、県内市平均を</a:t>
          </a:r>
          <a:r>
            <a:rPr kumimoji="1" lang="en-US" altLang="ja-JP" sz="1300">
              <a:solidFill>
                <a:sysClr val="windowText" lastClr="000000"/>
              </a:solidFill>
              <a:effectLst/>
              <a:latin typeface="+mn-lt"/>
              <a:ea typeface="+mn-ea"/>
              <a:cs typeface="+mn-cs"/>
            </a:rPr>
            <a:t>4.4</a:t>
          </a:r>
          <a:r>
            <a:rPr kumimoji="1" lang="ja-JP" altLang="ja-JP" sz="1300">
              <a:solidFill>
                <a:sysClr val="windowText" lastClr="000000"/>
              </a:solidFill>
              <a:effectLst/>
              <a:latin typeface="+mn-lt"/>
              <a:ea typeface="+mn-ea"/>
              <a:cs typeface="+mn-cs"/>
            </a:rPr>
            <a:t>ポイント下回っている状況であり、</a:t>
          </a:r>
          <a:r>
            <a:rPr kumimoji="1" lang="en-US" altLang="ja-JP" sz="1300">
              <a:solidFill>
                <a:sysClr val="windowText" lastClr="000000"/>
              </a:solidFill>
              <a:effectLst/>
              <a:latin typeface="+mn-lt"/>
              <a:ea typeface="+mn-ea"/>
              <a:cs typeface="+mn-cs"/>
            </a:rPr>
            <a:t>21</a:t>
          </a:r>
          <a:r>
            <a:rPr kumimoji="1" lang="ja-JP" altLang="ja-JP" sz="1300">
              <a:solidFill>
                <a:sysClr val="windowText" lastClr="000000"/>
              </a:solidFill>
              <a:effectLst/>
              <a:latin typeface="+mn-lt"/>
              <a:ea typeface="+mn-ea"/>
              <a:cs typeface="+mn-cs"/>
            </a:rPr>
            <a:t>市中</a:t>
          </a:r>
          <a:r>
            <a:rPr kumimoji="1" lang="en-US" altLang="ja-JP" sz="1300">
              <a:solidFill>
                <a:sysClr val="windowText" lastClr="000000"/>
              </a:solidFill>
              <a:effectLst/>
              <a:latin typeface="+mn-lt"/>
              <a:ea typeface="+mn-ea"/>
              <a:cs typeface="+mn-cs"/>
            </a:rPr>
            <a:t>19</a:t>
          </a:r>
          <a:r>
            <a:rPr kumimoji="1" lang="ja-JP" altLang="ja-JP" sz="1300">
              <a:solidFill>
                <a:sysClr val="windowText" lastClr="000000"/>
              </a:solidFill>
              <a:effectLst/>
              <a:latin typeface="+mn-lt"/>
              <a:ea typeface="+mn-ea"/>
              <a:cs typeface="+mn-cs"/>
            </a:rPr>
            <a:t>番目となっている。</a:t>
          </a:r>
          <a:endParaRPr lang="ja-JP" altLang="ja-JP" sz="1300">
            <a:solidFill>
              <a:sysClr val="windowText" lastClr="000000"/>
            </a:solidFill>
            <a:effectLst/>
          </a:endParaRPr>
        </a:p>
        <a:p>
          <a:pPr>
            <a:lnSpc>
              <a:spcPts val="1800"/>
            </a:lnSpc>
          </a:pPr>
          <a:r>
            <a:rPr kumimoji="1" lang="ja-JP" altLang="ja-JP" sz="1300">
              <a:solidFill>
                <a:sysClr val="windowText" lastClr="000000"/>
              </a:solidFill>
              <a:effectLst/>
              <a:latin typeface="+mn-lt"/>
              <a:ea typeface="+mn-ea"/>
              <a:cs typeface="+mn-cs"/>
            </a:rPr>
            <a:t>　人事評価制度を平成</a:t>
          </a:r>
          <a:r>
            <a:rPr kumimoji="1" lang="en-US" altLang="ja-JP" sz="1300">
              <a:solidFill>
                <a:sysClr val="windowText" lastClr="000000"/>
              </a:solidFill>
              <a:effectLst/>
              <a:latin typeface="+mn-lt"/>
              <a:ea typeface="+mn-ea"/>
              <a:cs typeface="+mn-cs"/>
            </a:rPr>
            <a:t>18</a:t>
          </a:r>
          <a:r>
            <a:rPr kumimoji="1" lang="ja-JP" altLang="ja-JP" sz="1300">
              <a:solidFill>
                <a:sysClr val="windowText" lastClr="000000"/>
              </a:solidFill>
              <a:effectLst/>
              <a:latin typeface="+mn-lt"/>
              <a:ea typeface="+mn-ea"/>
              <a:cs typeface="+mn-cs"/>
            </a:rPr>
            <a:t>年度から導入し、試行期間を経て平成</a:t>
          </a:r>
          <a:r>
            <a:rPr kumimoji="1" lang="en-US" altLang="ja-JP" sz="1300">
              <a:solidFill>
                <a:sysClr val="windowText" lastClr="000000"/>
              </a:solidFill>
              <a:effectLst/>
              <a:latin typeface="+mn-lt"/>
              <a:ea typeface="+mn-ea"/>
              <a:cs typeface="+mn-cs"/>
            </a:rPr>
            <a:t>21</a:t>
          </a:r>
          <a:r>
            <a:rPr kumimoji="1" lang="ja-JP" altLang="ja-JP" sz="1300">
              <a:solidFill>
                <a:sysClr val="windowText" lastClr="000000"/>
              </a:solidFill>
              <a:effectLst/>
              <a:latin typeface="+mn-lt"/>
              <a:ea typeface="+mn-ea"/>
              <a:cs typeface="+mn-cs"/>
            </a:rPr>
            <a:t>年度から本格施行している。これにより、給与水準の適正化に努めている。</a:t>
          </a:r>
          <a:endParaRPr kumimoji="1" lang="en-US" altLang="ja-JP" sz="1300">
            <a:solidFill>
              <a:sysClr val="windowText" lastClr="000000"/>
            </a:solidFill>
            <a:effectLst/>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12700</xdr:rowOff>
    </xdr:to>
    <xdr:cxnSp macro="">
      <xdr:nvCxnSpPr>
        <xdr:cNvPr id="255" name="直線コネクタ 254"/>
        <xdr:cNvCxnSpPr/>
      </xdr:nvCxnSpPr>
      <xdr:spPr>
        <a:xfrm>
          <a:off x="16179800" y="1424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56"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157339</xdr:rowOff>
    </xdr:from>
    <xdr:to>
      <xdr:col>77</xdr:col>
      <xdr:colOff>44450</xdr:colOff>
      <xdr:row>83</xdr:row>
      <xdr:rowOff>12700</xdr:rowOff>
    </xdr:to>
    <xdr:cxnSp macro="">
      <xdr:nvCxnSpPr>
        <xdr:cNvPr id="258" name="直線コネクタ 257"/>
        <xdr:cNvCxnSpPr/>
      </xdr:nvCxnSpPr>
      <xdr:spPr>
        <a:xfrm>
          <a:off x="15290800" y="142162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0" name="テキスト ボックス 259"/>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82</xdr:row>
      <xdr:rowOff>157339</xdr:rowOff>
    </xdr:to>
    <xdr:cxnSp macro="">
      <xdr:nvCxnSpPr>
        <xdr:cNvPr id="261" name="直線コネクタ 260"/>
        <xdr:cNvCxnSpPr/>
      </xdr:nvCxnSpPr>
      <xdr:spPr>
        <a:xfrm>
          <a:off x="14401800" y="1412240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63" name="テキスト ボックス 262"/>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50095</xdr:rowOff>
    </xdr:from>
    <xdr:to>
      <xdr:col>68</xdr:col>
      <xdr:colOff>152400</xdr:colOff>
      <xdr:row>82</xdr:row>
      <xdr:rowOff>63500</xdr:rowOff>
    </xdr:to>
    <xdr:cxnSp macro="">
      <xdr:nvCxnSpPr>
        <xdr:cNvPr id="264" name="直線コネクタ 263"/>
        <xdr:cNvCxnSpPr/>
      </xdr:nvCxnSpPr>
      <xdr:spPr>
        <a:xfrm>
          <a:off x="13512800" y="141089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115005</xdr:rowOff>
    </xdr:from>
    <xdr:to>
      <xdr:col>68</xdr:col>
      <xdr:colOff>203200</xdr:colOff>
      <xdr:row>86</xdr:row>
      <xdr:rowOff>45155</xdr:rowOff>
    </xdr:to>
    <xdr:sp macro="" textlink="">
      <xdr:nvSpPr>
        <xdr:cNvPr id="265" name="フローチャート: 判断 264"/>
        <xdr:cNvSpPr/>
      </xdr:nvSpPr>
      <xdr:spPr>
        <a:xfrm>
          <a:off x="14351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29932</xdr:rowOff>
    </xdr:from>
    <xdr:ext cx="762000" cy="259045"/>
    <xdr:sp macro="" textlink="">
      <xdr:nvSpPr>
        <xdr:cNvPr id="266" name="テキスト ボックス 265"/>
        <xdr:cNvSpPr txBox="1"/>
      </xdr:nvSpPr>
      <xdr:spPr>
        <a:xfrm>
          <a:off x="14020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4" name="楕円 273"/>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75" name="給与水準   （国との比較）該当値テキスト"/>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6" name="楕円 275"/>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77" name="テキスト ボックス 276"/>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106539</xdr:rowOff>
    </xdr:from>
    <xdr:to>
      <xdr:col>73</xdr:col>
      <xdr:colOff>44450</xdr:colOff>
      <xdr:row>83</xdr:row>
      <xdr:rowOff>36689</xdr:rowOff>
    </xdr:to>
    <xdr:sp macro="" textlink="">
      <xdr:nvSpPr>
        <xdr:cNvPr id="278" name="楕円 277"/>
        <xdr:cNvSpPr/>
      </xdr:nvSpPr>
      <xdr:spPr>
        <a:xfrm>
          <a:off x="15240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46866</xdr:rowOff>
    </xdr:from>
    <xdr:ext cx="762000" cy="259045"/>
    <xdr:sp macro="" textlink="">
      <xdr:nvSpPr>
        <xdr:cNvPr id="279" name="テキスト ボックス 278"/>
        <xdr:cNvSpPr txBox="1"/>
      </xdr:nvSpPr>
      <xdr:spPr>
        <a:xfrm>
          <a:off x="14909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80" name="楕円 279"/>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124477</xdr:rowOff>
    </xdr:from>
    <xdr:ext cx="762000" cy="259045"/>
    <xdr:sp macro="" textlink="">
      <xdr:nvSpPr>
        <xdr:cNvPr id="281" name="テキスト ボックス 280"/>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170745</xdr:rowOff>
    </xdr:from>
    <xdr:to>
      <xdr:col>64</xdr:col>
      <xdr:colOff>152400</xdr:colOff>
      <xdr:row>82</xdr:row>
      <xdr:rowOff>100895</xdr:rowOff>
    </xdr:to>
    <xdr:sp macro="" textlink="">
      <xdr:nvSpPr>
        <xdr:cNvPr id="282" name="楕円 281"/>
        <xdr:cNvSpPr/>
      </xdr:nvSpPr>
      <xdr:spPr>
        <a:xfrm>
          <a:off x="13462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111072</xdr:rowOff>
    </xdr:from>
    <xdr:ext cx="762000" cy="259045"/>
    <xdr:sp macro="" textlink="">
      <xdr:nvSpPr>
        <xdr:cNvPr id="283" name="テキスト ボックス 282"/>
        <xdr:cNvSpPr txBox="1"/>
      </xdr:nvSpPr>
      <xdr:spPr>
        <a:xfrm>
          <a:off x="13131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　類似団体内平均値との差は、依然として大きくなっている。広大な面積による行政運営など地理的要因もあり大幅な削減は困難であるが、今後も定員管理の適正化を図り、組織の見直しを進め指標改善に努める。</a:t>
          </a:r>
          <a:endParaRPr lang="ja-JP" altLang="ja-JP" sz="13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109220</xdr:rowOff>
    </xdr:from>
    <xdr:to>
      <xdr:col>81</xdr:col>
      <xdr:colOff>44450</xdr:colOff>
      <xdr:row>65</xdr:row>
      <xdr:rowOff>140244</xdr:rowOff>
    </xdr:to>
    <xdr:cxnSp macro="">
      <xdr:nvCxnSpPr>
        <xdr:cNvPr id="320" name="直線コネクタ 319"/>
        <xdr:cNvCxnSpPr/>
      </xdr:nvCxnSpPr>
      <xdr:spPr>
        <a:xfrm>
          <a:off x="16179800" y="1125347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1"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100602</xdr:rowOff>
    </xdr:from>
    <xdr:to>
      <xdr:col>77</xdr:col>
      <xdr:colOff>44450</xdr:colOff>
      <xdr:row>65</xdr:row>
      <xdr:rowOff>109220</xdr:rowOff>
    </xdr:to>
    <xdr:cxnSp macro="">
      <xdr:nvCxnSpPr>
        <xdr:cNvPr id="323" name="直線コネクタ 322"/>
        <xdr:cNvCxnSpPr/>
      </xdr:nvCxnSpPr>
      <xdr:spPr>
        <a:xfrm>
          <a:off x="15290800" y="11244852"/>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5" name="テキスト ボックス 324"/>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100602</xdr:rowOff>
    </xdr:from>
    <xdr:to>
      <xdr:col>72</xdr:col>
      <xdr:colOff>203200</xdr:colOff>
      <xdr:row>65</xdr:row>
      <xdr:rowOff>102326</xdr:rowOff>
    </xdr:to>
    <xdr:cxnSp macro="">
      <xdr:nvCxnSpPr>
        <xdr:cNvPr id="326" name="直線コネクタ 325"/>
        <xdr:cNvCxnSpPr/>
      </xdr:nvCxnSpPr>
      <xdr:spPr>
        <a:xfrm flipV="1">
          <a:off x="14401800" y="11244852"/>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89915</xdr:rowOff>
    </xdr:from>
    <xdr:ext cx="762000" cy="259045"/>
    <xdr:sp macro="" textlink="">
      <xdr:nvSpPr>
        <xdr:cNvPr id="328" name="テキスト ボックス 327"/>
        <xdr:cNvSpPr txBox="1"/>
      </xdr:nvSpPr>
      <xdr:spPr>
        <a:xfrm>
          <a:off x="14909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102326</xdr:rowOff>
    </xdr:from>
    <xdr:to>
      <xdr:col>68</xdr:col>
      <xdr:colOff>152400</xdr:colOff>
      <xdr:row>65</xdr:row>
      <xdr:rowOff>114391</xdr:rowOff>
    </xdr:to>
    <xdr:cxnSp macro="">
      <xdr:nvCxnSpPr>
        <xdr:cNvPr id="329" name="直線コネクタ 328"/>
        <xdr:cNvCxnSpPr/>
      </xdr:nvCxnSpPr>
      <xdr:spPr>
        <a:xfrm flipV="1">
          <a:off x="13512800" y="1124657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10069</xdr:rowOff>
    </xdr:from>
    <xdr:to>
      <xdr:col>68</xdr:col>
      <xdr:colOff>203200</xdr:colOff>
      <xdr:row>63</xdr:row>
      <xdr:rowOff>111669</xdr:rowOff>
    </xdr:to>
    <xdr:sp macro="" textlink="">
      <xdr:nvSpPr>
        <xdr:cNvPr id="330" name="フローチャート: 判断 329"/>
        <xdr:cNvSpPr/>
      </xdr:nvSpPr>
      <xdr:spPr>
        <a:xfrm>
          <a:off x="14351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121846</xdr:rowOff>
    </xdr:from>
    <xdr:ext cx="762000" cy="259045"/>
    <xdr:sp macro="" textlink="">
      <xdr:nvSpPr>
        <xdr:cNvPr id="331" name="テキスト ボックス 330"/>
        <xdr:cNvSpPr txBox="1"/>
      </xdr:nvSpPr>
      <xdr:spPr>
        <a:xfrm>
          <a:off x="14020800" y="1058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4899</xdr:rowOff>
    </xdr:from>
    <xdr:to>
      <xdr:col>64</xdr:col>
      <xdr:colOff>152400</xdr:colOff>
      <xdr:row>63</xdr:row>
      <xdr:rowOff>106499</xdr:rowOff>
    </xdr:to>
    <xdr:sp macro="" textlink="">
      <xdr:nvSpPr>
        <xdr:cNvPr id="332" name="フローチャート: 判断 331"/>
        <xdr:cNvSpPr/>
      </xdr:nvSpPr>
      <xdr:spPr>
        <a:xfrm>
          <a:off x="13462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116676</xdr:rowOff>
    </xdr:from>
    <xdr:ext cx="762000" cy="259045"/>
    <xdr:sp macro="" textlink="">
      <xdr:nvSpPr>
        <xdr:cNvPr id="333" name="テキスト ボックス 332"/>
        <xdr:cNvSpPr txBox="1"/>
      </xdr:nvSpPr>
      <xdr:spPr>
        <a:xfrm>
          <a:off x="13131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89444</xdr:rowOff>
    </xdr:from>
    <xdr:to>
      <xdr:col>81</xdr:col>
      <xdr:colOff>95250</xdr:colOff>
      <xdr:row>66</xdr:row>
      <xdr:rowOff>19594</xdr:rowOff>
    </xdr:to>
    <xdr:sp macro="" textlink="">
      <xdr:nvSpPr>
        <xdr:cNvPr id="339" name="楕円 338"/>
        <xdr:cNvSpPr/>
      </xdr:nvSpPr>
      <xdr:spPr>
        <a:xfrm>
          <a:off x="16967200" y="112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61521</xdr:rowOff>
    </xdr:from>
    <xdr:ext cx="762000" cy="259045"/>
    <xdr:sp macro="" textlink="">
      <xdr:nvSpPr>
        <xdr:cNvPr id="340" name="定員管理の状況該当値テキスト"/>
        <xdr:cNvSpPr txBox="1"/>
      </xdr:nvSpPr>
      <xdr:spPr>
        <a:xfrm>
          <a:off x="17106900" y="1120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58420</xdr:rowOff>
    </xdr:from>
    <xdr:to>
      <xdr:col>77</xdr:col>
      <xdr:colOff>95250</xdr:colOff>
      <xdr:row>65</xdr:row>
      <xdr:rowOff>160020</xdr:rowOff>
    </xdr:to>
    <xdr:sp macro="" textlink="">
      <xdr:nvSpPr>
        <xdr:cNvPr id="341" name="楕円 340"/>
        <xdr:cNvSpPr/>
      </xdr:nvSpPr>
      <xdr:spPr>
        <a:xfrm>
          <a:off x="16129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144797</xdr:rowOff>
    </xdr:from>
    <xdr:ext cx="736600" cy="259045"/>
    <xdr:sp macro="" textlink="">
      <xdr:nvSpPr>
        <xdr:cNvPr id="342" name="テキスト ボックス 341"/>
        <xdr:cNvSpPr txBox="1"/>
      </xdr:nvSpPr>
      <xdr:spPr>
        <a:xfrm>
          <a:off x="15798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49802</xdr:rowOff>
    </xdr:from>
    <xdr:to>
      <xdr:col>73</xdr:col>
      <xdr:colOff>44450</xdr:colOff>
      <xdr:row>65</xdr:row>
      <xdr:rowOff>151402</xdr:rowOff>
    </xdr:to>
    <xdr:sp macro="" textlink="">
      <xdr:nvSpPr>
        <xdr:cNvPr id="343" name="楕円 342"/>
        <xdr:cNvSpPr/>
      </xdr:nvSpPr>
      <xdr:spPr>
        <a:xfrm>
          <a:off x="15240000" y="1119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136179</xdr:rowOff>
    </xdr:from>
    <xdr:ext cx="762000" cy="259045"/>
    <xdr:sp macro="" textlink="">
      <xdr:nvSpPr>
        <xdr:cNvPr id="344" name="テキスト ボックス 343"/>
        <xdr:cNvSpPr txBox="1"/>
      </xdr:nvSpPr>
      <xdr:spPr>
        <a:xfrm>
          <a:off x="14909800" y="1128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51526</xdr:rowOff>
    </xdr:from>
    <xdr:to>
      <xdr:col>68</xdr:col>
      <xdr:colOff>203200</xdr:colOff>
      <xdr:row>65</xdr:row>
      <xdr:rowOff>153126</xdr:rowOff>
    </xdr:to>
    <xdr:sp macro="" textlink="">
      <xdr:nvSpPr>
        <xdr:cNvPr id="345" name="楕円 344"/>
        <xdr:cNvSpPr/>
      </xdr:nvSpPr>
      <xdr:spPr>
        <a:xfrm>
          <a:off x="14351000" y="111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137903</xdr:rowOff>
    </xdr:from>
    <xdr:ext cx="762000" cy="259045"/>
    <xdr:sp macro="" textlink="">
      <xdr:nvSpPr>
        <xdr:cNvPr id="346" name="テキスト ボックス 345"/>
        <xdr:cNvSpPr txBox="1"/>
      </xdr:nvSpPr>
      <xdr:spPr>
        <a:xfrm>
          <a:off x="14020800" y="1128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63591</xdr:rowOff>
    </xdr:from>
    <xdr:to>
      <xdr:col>64</xdr:col>
      <xdr:colOff>152400</xdr:colOff>
      <xdr:row>65</xdr:row>
      <xdr:rowOff>165191</xdr:rowOff>
    </xdr:to>
    <xdr:sp macro="" textlink="">
      <xdr:nvSpPr>
        <xdr:cNvPr id="347" name="楕円 346"/>
        <xdr:cNvSpPr/>
      </xdr:nvSpPr>
      <xdr:spPr>
        <a:xfrm>
          <a:off x="13462000" y="1120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149968</xdr:rowOff>
    </xdr:from>
    <xdr:ext cx="762000" cy="259045"/>
    <xdr:sp macro="" textlink="">
      <xdr:nvSpPr>
        <xdr:cNvPr id="348" name="テキスト ボックス 347"/>
        <xdr:cNvSpPr txBox="1"/>
      </xdr:nvSpPr>
      <xdr:spPr>
        <a:xfrm>
          <a:off x="13131800" y="11294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rgbClr val="FF0000"/>
              </a:solidFill>
              <a:effectLst/>
              <a:latin typeface="+mn-lt"/>
              <a:ea typeface="+mn-ea"/>
              <a:cs typeface="+mn-cs"/>
            </a:rPr>
            <a:t>　</a:t>
          </a:r>
          <a:r>
            <a:rPr kumimoji="1" lang="ja-JP" altLang="ja-JP"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25</a:t>
          </a:r>
          <a:r>
            <a:rPr kumimoji="1" lang="ja-JP" altLang="ja-JP" sz="1300">
              <a:solidFill>
                <a:sysClr val="windowText" lastClr="000000"/>
              </a:solidFill>
              <a:effectLst/>
              <a:latin typeface="+mn-lt"/>
              <a:ea typeface="+mn-ea"/>
              <a:cs typeface="+mn-cs"/>
            </a:rPr>
            <a:t>年度決算から実質公債費比率は起債許可団体となる</a:t>
          </a:r>
          <a:r>
            <a:rPr kumimoji="1" lang="en-US" altLang="ja-JP" sz="1300">
              <a:solidFill>
                <a:sysClr val="windowText" lastClr="000000"/>
              </a:solidFill>
              <a:effectLst/>
              <a:latin typeface="+mn-lt"/>
              <a:ea typeface="+mn-ea"/>
              <a:cs typeface="+mn-cs"/>
            </a:rPr>
            <a:t>18%</a:t>
          </a:r>
          <a:r>
            <a:rPr kumimoji="1" lang="ja-JP" altLang="ja-JP" sz="1300">
              <a:solidFill>
                <a:sysClr val="windowText" lastClr="000000"/>
              </a:solidFill>
              <a:effectLst/>
              <a:latin typeface="+mn-lt"/>
              <a:ea typeface="+mn-ea"/>
              <a:cs typeface="+mn-cs"/>
            </a:rPr>
            <a:t>を下回り、その後も比率は低下してきているが、類似団体や岐阜県平均よりも高い水準であるため、中期財政計画に基づいた地方債発行額などによる財政運営により適正な指標維持に努める。</a:t>
          </a:r>
          <a:endParaRPr lang="ja-JP" altLang="ja-JP" sz="13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1270</xdr:rowOff>
    </xdr:from>
    <xdr:to>
      <xdr:col>81</xdr:col>
      <xdr:colOff>44450</xdr:colOff>
      <xdr:row>42</xdr:row>
      <xdr:rowOff>17356</xdr:rowOff>
    </xdr:to>
    <xdr:cxnSp macro="">
      <xdr:nvCxnSpPr>
        <xdr:cNvPr id="382" name="直線コネクタ 381"/>
        <xdr:cNvCxnSpPr/>
      </xdr:nvCxnSpPr>
      <xdr:spPr>
        <a:xfrm flipV="1">
          <a:off x="16179800" y="720217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68597</xdr:rowOff>
    </xdr:from>
    <xdr:ext cx="762000" cy="259045"/>
    <xdr:sp macro="" textlink="">
      <xdr:nvSpPr>
        <xdr:cNvPr id="383"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73660</xdr:rowOff>
    </xdr:to>
    <xdr:cxnSp macro="">
      <xdr:nvCxnSpPr>
        <xdr:cNvPr id="385" name="直線コネクタ 384"/>
        <xdr:cNvCxnSpPr/>
      </xdr:nvCxnSpPr>
      <xdr:spPr>
        <a:xfrm flipV="1">
          <a:off x="15290800" y="72182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7" name="テキスト ボックス 386"/>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43</xdr:row>
      <xdr:rowOff>14817</xdr:rowOff>
    </xdr:to>
    <xdr:cxnSp macro="">
      <xdr:nvCxnSpPr>
        <xdr:cNvPr id="388" name="直線コネクタ 387"/>
        <xdr:cNvCxnSpPr/>
      </xdr:nvCxnSpPr>
      <xdr:spPr>
        <a:xfrm flipV="1">
          <a:off x="14401800" y="727456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90" name="テキスト ボックス 389"/>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14817</xdr:rowOff>
    </xdr:from>
    <xdr:to>
      <xdr:col>68</xdr:col>
      <xdr:colOff>152400</xdr:colOff>
      <xdr:row>43</xdr:row>
      <xdr:rowOff>159596</xdr:rowOff>
    </xdr:to>
    <xdr:cxnSp macro="">
      <xdr:nvCxnSpPr>
        <xdr:cNvPr id="391" name="直線コネクタ 390"/>
        <xdr:cNvCxnSpPr/>
      </xdr:nvCxnSpPr>
      <xdr:spPr>
        <a:xfrm flipV="1">
          <a:off x="13512800" y="738716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2" name="フローチャート: 判断 391"/>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3" name="テキスト ボックス 392"/>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4" name="フローチャート: 判断 393"/>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5" name="テキスト ボックス 394"/>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121920</xdr:rowOff>
    </xdr:from>
    <xdr:to>
      <xdr:col>81</xdr:col>
      <xdr:colOff>95250</xdr:colOff>
      <xdr:row>42</xdr:row>
      <xdr:rowOff>52070</xdr:rowOff>
    </xdr:to>
    <xdr:sp macro="" textlink="">
      <xdr:nvSpPr>
        <xdr:cNvPr id="401" name="楕円 400"/>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93997</xdr:rowOff>
    </xdr:from>
    <xdr:ext cx="762000" cy="259045"/>
    <xdr:sp macro="" textlink="">
      <xdr:nvSpPr>
        <xdr:cNvPr id="402" name="公債費負担の状況該当値テキスト"/>
        <xdr:cNvSpPr txBox="1"/>
      </xdr:nvSpPr>
      <xdr:spPr>
        <a:xfrm>
          <a:off x="17106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138006</xdr:rowOff>
    </xdr:from>
    <xdr:to>
      <xdr:col>77</xdr:col>
      <xdr:colOff>95250</xdr:colOff>
      <xdr:row>42</xdr:row>
      <xdr:rowOff>68156</xdr:rowOff>
    </xdr:to>
    <xdr:sp macro="" textlink="">
      <xdr:nvSpPr>
        <xdr:cNvPr id="403" name="楕円 402"/>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404" name="テキスト ボックス 403"/>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405" name="楕円 404"/>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06" name="テキスト ボックス 405"/>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135467</xdr:rowOff>
    </xdr:from>
    <xdr:to>
      <xdr:col>68</xdr:col>
      <xdr:colOff>203200</xdr:colOff>
      <xdr:row>43</xdr:row>
      <xdr:rowOff>65617</xdr:rowOff>
    </xdr:to>
    <xdr:sp macro="" textlink="">
      <xdr:nvSpPr>
        <xdr:cNvPr id="407" name="楕円 406"/>
        <xdr:cNvSpPr/>
      </xdr:nvSpPr>
      <xdr:spPr>
        <a:xfrm>
          <a:off x="14351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50394</xdr:rowOff>
    </xdr:from>
    <xdr:ext cx="762000" cy="259045"/>
    <xdr:sp macro="" textlink="">
      <xdr:nvSpPr>
        <xdr:cNvPr id="408" name="テキスト ボックス 407"/>
        <xdr:cNvSpPr txBox="1"/>
      </xdr:nvSpPr>
      <xdr:spPr>
        <a:xfrm>
          <a:off x="14020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108796</xdr:rowOff>
    </xdr:from>
    <xdr:to>
      <xdr:col>64</xdr:col>
      <xdr:colOff>152400</xdr:colOff>
      <xdr:row>44</xdr:row>
      <xdr:rowOff>38946</xdr:rowOff>
    </xdr:to>
    <xdr:sp macro="" textlink="">
      <xdr:nvSpPr>
        <xdr:cNvPr id="409" name="楕円 408"/>
        <xdr:cNvSpPr/>
      </xdr:nvSpPr>
      <xdr:spPr>
        <a:xfrm>
          <a:off x="13462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23723</xdr:rowOff>
    </xdr:from>
    <xdr:ext cx="762000" cy="259045"/>
    <xdr:sp macro="" textlink="">
      <xdr:nvSpPr>
        <xdr:cNvPr id="410" name="テキスト ボックス 409"/>
        <xdr:cNvSpPr txBox="1"/>
      </xdr:nvSpPr>
      <xdr:spPr>
        <a:xfrm>
          <a:off x="13131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800"/>
            </a:lnSpc>
          </a:pPr>
          <a:r>
            <a:rPr kumimoji="1" lang="ja-JP" altLang="ja-JP" sz="1300">
              <a:solidFill>
                <a:srgbClr val="FF0000"/>
              </a:solidFill>
              <a:effectLst/>
              <a:latin typeface="+mn-lt"/>
              <a:ea typeface="+mn-ea"/>
              <a:cs typeface="+mn-cs"/>
            </a:rPr>
            <a:t>　</a:t>
          </a:r>
          <a:r>
            <a:rPr kumimoji="1" lang="ja-JP" altLang="ja-JP" sz="1300">
              <a:solidFill>
                <a:sysClr val="windowText" lastClr="000000"/>
              </a:solidFill>
              <a:effectLst/>
              <a:latin typeface="+mn-lt"/>
              <a:ea typeface="+mn-ea"/>
              <a:cs typeface="+mn-cs"/>
            </a:rPr>
            <a:t>職員数の減少による退職手当負担見込額や繰上償還に伴う地方債現在高の減少などにより平成</a:t>
          </a:r>
          <a:r>
            <a:rPr kumimoji="1" lang="en-US" altLang="ja-JP" sz="1300">
              <a:solidFill>
                <a:sysClr val="windowText" lastClr="000000"/>
              </a:solidFill>
              <a:effectLst/>
              <a:latin typeface="+mn-lt"/>
              <a:ea typeface="+mn-ea"/>
              <a:cs typeface="+mn-cs"/>
            </a:rPr>
            <a:t>25</a:t>
          </a:r>
          <a:r>
            <a:rPr kumimoji="1" lang="ja-JP" altLang="ja-JP" sz="1300">
              <a:solidFill>
                <a:sysClr val="windowText" lastClr="000000"/>
              </a:solidFill>
              <a:effectLst/>
              <a:latin typeface="+mn-lt"/>
              <a:ea typeface="+mn-ea"/>
              <a:cs typeface="+mn-cs"/>
            </a:rPr>
            <a:t>年度から</a:t>
          </a:r>
          <a:r>
            <a:rPr kumimoji="1" lang="ja-JP" altLang="en-US"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28</a:t>
          </a:r>
          <a:r>
            <a:rPr kumimoji="1" lang="ja-JP" altLang="en-US" sz="1300">
              <a:solidFill>
                <a:sysClr val="windowText" lastClr="000000"/>
              </a:solidFill>
              <a:effectLst/>
              <a:latin typeface="+mn-lt"/>
              <a:ea typeface="+mn-ea"/>
              <a:cs typeface="+mn-cs"/>
            </a:rPr>
            <a:t>年度まで</a:t>
          </a:r>
          <a:r>
            <a:rPr kumimoji="1" lang="ja-JP" altLang="ja-JP" sz="1300">
              <a:solidFill>
                <a:sysClr val="windowText" lastClr="000000"/>
              </a:solidFill>
              <a:effectLst/>
              <a:latin typeface="+mn-lt"/>
              <a:ea typeface="+mn-ea"/>
              <a:cs typeface="+mn-cs"/>
            </a:rPr>
            <a:t>類似団体を下回ってい</a:t>
          </a:r>
          <a:r>
            <a:rPr kumimoji="1" lang="ja-JP" altLang="en-US" sz="1300">
              <a:solidFill>
                <a:sysClr val="windowText" lastClr="000000"/>
              </a:solidFill>
              <a:effectLst/>
              <a:latin typeface="+mn-lt"/>
              <a:ea typeface="+mn-ea"/>
              <a:cs typeface="+mn-cs"/>
            </a:rPr>
            <a:t>たが、平成</a:t>
          </a:r>
          <a:r>
            <a:rPr kumimoji="1" lang="en-US" altLang="ja-JP" sz="1300">
              <a:solidFill>
                <a:sysClr val="windowText" lastClr="000000"/>
              </a:solidFill>
              <a:effectLst/>
              <a:latin typeface="+mn-lt"/>
              <a:ea typeface="+mn-ea"/>
              <a:cs typeface="+mn-cs"/>
            </a:rPr>
            <a:t>28</a:t>
          </a:r>
          <a:r>
            <a:rPr kumimoji="1" lang="ja-JP" altLang="en-US" sz="1300">
              <a:solidFill>
                <a:sysClr val="windowText" lastClr="000000"/>
              </a:solidFill>
              <a:effectLst/>
              <a:latin typeface="+mn-lt"/>
              <a:ea typeface="+mn-ea"/>
              <a:cs typeface="+mn-cs"/>
            </a:rPr>
            <a:t>年度繰越分の地方債発行により、平成</a:t>
          </a:r>
          <a:r>
            <a:rPr kumimoji="1" lang="en-US" altLang="ja-JP" sz="1300">
              <a:solidFill>
                <a:sysClr val="windowText" lastClr="000000"/>
              </a:solidFill>
              <a:effectLst/>
              <a:latin typeface="+mn-lt"/>
              <a:ea typeface="+mn-ea"/>
              <a:cs typeface="+mn-cs"/>
            </a:rPr>
            <a:t>29</a:t>
          </a:r>
          <a:r>
            <a:rPr kumimoji="1" lang="ja-JP" altLang="en-US" sz="1300">
              <a:solidFill>
                <a:sysClr val="windowText" lastClr="000000"/>
              </a:solidFill>
              <a:effectLst/>
              <a:latin typeface="+mn-lt"/>
              <a:ea typeface="+mn-ea"/>
              <a:cs typeface="+mn-cs"/>
            </a:rPr>
            <a:t>年度に類似団体を</a:t>
          </a:r>
          <a:r>
            <a:rPr kumimoji="1" lang="en-US" altLang="ja-JP" sz="1300">
              <a:solidFill>
                <a:sysClr val="windowText" lastClr="000000"/>
              </a:solidFill>
              <a:effectLst/>
              <a:latin typeface="+mn-lt"/>
              <a:ea typeface="+mn-ea"/>
              <a:cs typeface="+mn-cs"/>
            </a:rPr>
            <a:t>12.0</a:t>
          </a:r>
          <a:r>
            <a:rPr kumimoji="1" lang="ja-JP" altLang="en-US" sz="1300">
              <a:solidFill>
                <a:sysClr val="windowText" lastClr="000000"/>
              </a:solidFill>
              <a:effectLst/>
              <a:latin typeface="+mn-lt"/>
              <a:ea typeface="+mn-ea"/>
              <a:cs typeface="+mn-cs"/>
            </a:rPr>
            <a:t>ポイント上回った。</a:t>
          </a:r>
          <a:endParaRPr kumimoji="1" lang="en-US" altLang="ja-JP" sz="1300">
            <a:solidFill>
              <a:sysClr val="windowText" lastClr="000000"/>
            </a:solidFill>
            <a:effectLst/>
            <a:latin typeface="+mn-lt"/>
            <a:ea typeface="+mn-ea"/>
            <a:cs typeface="+mn-cs"/>
          </a:endParaRPr>
        </a:p>
        <a:p>
          <a:pPr>
            <a:lnSpc>
              <a:spcPts val="1800"/>
            </a:lnSpc>
          </a:pPr>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今後も引き続き、繰上償還による地方債現在高の削減や基準財政需要額に有利に算入される地方債を選択しながら</a:t>
          </a:r>
          <a:r>
            <a:rPr kumimoji="1" lang="ja-JP" altLang="en-US" sz="1300">
              <a:solidFill>
                <a:sysClr val="windowText" lastClr="000000"/>
              </a:solidFill>
              <a:effectLst/>
              <a:latin typeface="+mn-lt"/>
              <a:ea typeface="+mn-ea"/>
              <a:cs typeface="+mn-cs"/>
            </a:rPr>
            <a:t>健全な</a:t>
          </a:r>
          <a:r>
            <a:rPr kumimoji="1" lang="ja-JP" altLang="ja-JP" sz="1300">
              <a:solidFill>
                <a:sysClr val="windowText" lastClr="000000"/>
              </a:solidFill>
              <a:effectLst/>
              <a:latin typeface="+mn-lt"/>
              <a:ea typeface="+mn-ea"/>
              <a:cs typeface="+mn-cs"/>
            </a:rPr>
            <a:t>財政運営に努める。</a:t>
          </a:r>
          <a:endParaRPr lang="ja-JP" altLang="ja-JP" sz="13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160867</xdr:rowOff>
    </xdr:from>
    <xdr:to>
      <xdr:col>81</xdr:col>
      <xdr:colOff>44450</xdr:colOff>
      <xdr:row>16</xdr:row>
      <xdr:rowOff>169587</xdr:rowOff>
    </xdr:to>
    <xdr:cxnSp macro="">
      <xdr:nvCxnSpPr>
        <xdr:cNvPr id="444" name="直線コネクタ 443"/>
        <xdr:cNvCxnSpPr/>
      </xdr:nvCxnSpPr>
      <xdr:spPr>
        <a:xfrm>
          <a:off x="16179800" y="2732617"/>
          <a:ext cx="838200" cy="18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38794</xdr:rowOff>
    </xdr:from>
    <xdr:ext cx="762000" cy="259045"/>
    <xdr:sp macro="" textlink="">
      <xdr:nvSpPr>
        <xdr:cNvPr id="445" name="将来負担の状況平均値テキスト"/>
        <xdr:cNvSpPr txBox="1"/>
      </xdr:nvSpPr>
      <xdr:spPr>
        <a:xfrm>
          <a:off x="17106900" y="2610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151215</xdr:rowOff>
    </xdr:from>
    <xdr:to>
      <xdr:col>77</xdr:col>
      <xdr:colOff>44450</xdr:colOff>
      <xdr:row>15</xdr:row>
      <xdr:rowOff>160867</xdr:rowOff>
    </xdr:to>
    <xdr:cxnSp macro="">
      <xdr:nvCxnSpPr>
        <xdr:cNvPr id="447" name="直線コネクタ 446"/>
        <xdr:cNvCxnSpPr/>
      </xdr:nvCxnSpPr>
      <xdr:spPr>
        <a:xfrm>
          <a:off x="15290800" y="2722965"/>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83710</xdr:rowOff>
    </xdr:from>
    <xdr:ext cx="736600" cy="259045"/>
    <xdr:sp macro="" textlink="">
      <xdr:nvSpPr>
        <xdr:cNvPr id="449" name="テキスト ボックス 448"/>
        <xdr:cNvSpPr txBox="1"/>
      </xdr:nvSpPr>
      <xdr:spPr>
        <a:xfrm>
          <a:off x="15798800" y="2826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108585</xdr:rowOff>
    </xdr:from>
    <xdr:to>
      <xdr:col>72</xdr:col>
      <xdr:colOff>203200</xdr:colOff>
      <xdr:row>15</xdr:row>
      <xdr:rowOff>151215</xdr:rowOff>
    </xdr:to>
    <xdr:cxnSp macro="">
      <xdr:nvCxnSpPr>
        <xdr:cNvPr id="450" name="直線コネクタ 449"/>
        <xdr:cNvCxnSpPr/>
      </xdr:nvCxnSpPr>
      <xdr:spPr>
        <a:xfrm>
          <a:off x="14401800" y="2680335"/>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1" name="フローチャート: 判断 450"/>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119905</xdr:rowOff>
    </xdr:from>
    <xdr:ext cx="762000" cy="259045"/>
    <xdr:sp macro="" textlink="">
      <xdr:nvSpPr>
        <xdr:cNvPr id="452" name="テキスト ボックス 451"/>
        <xdr:cNvSpPr txBox="1"/>
      </xdr:nvSpPr>
      <xdr:spPr>
        <a:xfrm>
          <a:off x="14909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108585</xdr:rowOff>
    </xdr:from>
    <xdr:to>
      <xdr:col>68</xdr:col>
      <xdr:colOff>152400</xdr:colOff>
      <xdr:row>16</xdr:row>
      <xdr:rowOff>118110</xdr:rowOff>
    </xdr:to>
    <xdr:cxnSp macro="">
      <xdr:nvCxnSpPr>
        <xdr:cNvPr id="453" name="直線コネクタ 452"/>
        <xdr:cNvCxnSpPr/>
      </xdr:nvCxnSpPr>
      <xdr:spPr>
        <a:xfrm flipV="1">
          <a:off x="13512800" y="268033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65701</xdr:rowOff>
    </xdr:from>
    <xdr:to>
      <xdr:col>68</xdr:col>
      <xdr:colOff>203200</xdr:colOff>
      <xdr:row>16</xdr:row>
      <xdr:rowOff>167301</xdr:rowOff>
    </xdr:to>
    <xdr:sp macro="" textlink="">
      <xdr:nvSpPr>
        <xdr:cNvPr id="454" name="フローチャート: 判断 453"/>
        <xdr:cNvSpPr/>
      </xdr:nvSpPr>
      <xdr:spPr>
        <a:xfrm>
          <a:off x="14351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152078</xdr:rowOff>
    </xdr:from>
    <xdr:ext cx="762000" cy="259045"/>
    <xdr:sp macro="" textlink="">
      <xdr:nvSpPr>
        <xdr:cNvPr id="455" name="テキスト ボックス 454"/>
        <xdr:cNvSpPr txBox="1"/>
      </xdr:nvSpPr>
      <xdr:spPr>
        <a:xfrm>
          <a:off x="14020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101896</xdr:rowOff>
    </xdr:from>
    <xdr:to>
      <xdr:col>64</xdr:col>
      <xdr:colOff>152400</xdr:colOff>
      <xdr:row>17</xdr:row>
      <xdr:rowOff>32046</xdr:rowOff>
    </xdr:to>
    <xdr:sp macro="" textlink="">
      <xdr:nvSpPr>
        <xdr:cNvPr id="456" name="フローチャート: 判断 455"/>
        <xdr:cNvSpPr/>
      </xdr:nvSpPr>
      <xdr:spPr>
        <a:xfrm>
          <a:off x="13462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16823</xdr:rowOff>
    </xdr:from>
    <xdr:ext cx="762000" cy="259045"/>
    <xdr:sp macro="" textlink="">
      <xdr:nvSpPr>
        <xdr:cNvPr id="457" name="テキスト ボックス 456"/>
        <xdr:cNvSpPr txBox="1"/>
      </xdr:nvSpPr>
      <xdr:spPr>
        <a:xfrm>
          <a:off x="13131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118787</xdr:rowOff>
    </xdr:from>
    <xdr:to>
      <xdr:col>81</xdr:col>
      <xdr:colOff>95250</xdr:colOff>
      <xdr:row>17</xdr:row>
      <xdr:rowOff>48937</xdr:rowOff>
    </xdr:to>
    <xdr:sp macro="" textlink="">
      <xdr:nvSpPr>
        <xdr:cNvPr id="463" name="楕円 462"/>
        <xdr:cNvSpPr/>
      </xdr:nvSpPr>
      <xdr:spPr>
        <a:xfrm>
          <a:off x="16967200" y="286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90864</xdr:rowOff>
    </xdr:from>
    <xdr:ext cx="762000" cy="259045"/>
    <xdr:sp macro="" textlink="">
      <xdr:nvSpPr>
        <xdr:cNvPr id="464" name="将来負担の状況該当値テキスト"/>
        <xdr:cNvSpPr txBox="1"/>
      </xdr:nvSpPr>
      <xdr:spPr>
        <a:xfrm>
          <a:off x="17106900" y="283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110067</xdr:rowOff>
    </xdr:from>
    <xdr:to>
      <xdr:col>77</xdr:col>
      <xdr:colOff>95250</xdr:colOff>
      <xdr:row>16</xdr:row>
      <xdr:rowOff>40217</xdr:rowOff>
    </xdr:to>
    <xdr:sp macro="" textlink="">
      <xdr:nvSpPr>
        <xdr:cNvPr id="465" name="楕円 464"/>
        <xdr:cNvSpPr/>
      </xdr:nvSpPr>
      <xdr:spPr>
        <a:xfrm>
          <a:off x="16129000" y="268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50394</xdr:rowOff>
    </xdr:from>
    <xdr:ext cx="736600" cy="259045"/>
    <xdr:sp macro="" textlink="">
      <xdr:nvSpPr>
        <xdr:cNvPr id="466" name="テキスト ボックス 465"/>
        <xdr:cNvSpPr txBox="1"/>
      </xdr:nvSpPr>
      <xdr:spPr>
        <a:xfrm>
          <a:off x="15798800" y="245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100415</xdr:rowOff>
    </xdr:from>
    <xdr:to>
      <xdr:col>73</xdr:col>
      <xdr:colOff>44450</xdr:colOff>
      <xdr:row>16</xdr:row>
      <xdr:rowOff>30565</xdr:rowOff>
    </xdr:to>
    <xdr:sp macro="" textlink="">
      <xdr:nvSpPr>
        <xdr:cNvPr id="467" name="楕円 466"/>
        <xdr:cNvSpPr/>
      </xdr:nvSpPr>
      <xdr:spPr>
        <a:xfrm>
          <a:off x="15240000" y="267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40742</xdr:rowOff>
    </xdr:from>
    <xdr:ext cx="762000" cy="259045"/>
    <xdr:sp macro="" textlink="">
      <xdr:nvSpPr>
        <xdr:cNvPr id="468" name="テキスト ボックス 467"/>
        <xdr:cNvSpPr txBox="1"/>
      </xdr:nvSpPr>
      <xdr:spPr>
        <a:xfrm>
          <a:off x="14909800" y="244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57785</xdr:rowOff>
    </xdr:from>
    <xdr:to>
      <xdr:col>68</xdr:col>
      <xdr:colOff>203200</xdr:colOff>
      <xdr:row>15</xdr:row>
      <xdr:rowOff>159385</xdr:rowOff>
    </xdr:to>
    <xdr:sp macro="" textlink="">
      <xdr:nvSpPr>
        <xdr:cNvPr id="469" name="楕円 468"/>
        <xdr:cNvSpPr/>
      </xdr:nvSpPr>
      <xdr:spPr>
        <a:xfrm>
          <a:off x="14351000" y="26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169562</xdr:rowOff>
    </xdr:from>
    <xdr:ext cx="762000" cy="259045"/>
    <xdr:sp macro="" textlink="">
      <xdr:nvSpPr>
        <xdr:cNvPr id="470" name="テキスト ボックス 469"/>
        <xdr:cNvSpPr txBox="1"/>
      </xdr:nvSpPr>
      <xdr:spPr>
        <a:xfrm>
          <a:off x="14020800" y="239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71" name="楕円 470"/>
        <xdr:cNvSpPr/>
      </xdr:nvSpPr>
      <xdr:spPr>
        <a:xfrm>
          <a:off x="134620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72" name="テキスト ボックス 471"/>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岐阜県郡上市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42,666
42,212
1,030.75
32,547,096
31,492,239
854,976
18,124,189
33,941,578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800"/>
            </a:lnSpc>
          </a:pPr>
          <a:r>
            <a:rPr kumimoji="1" lang="ja-JP" altLang="ja-JP" sz="1300">
              <a:solidFill>
                <a:srgbClr val="FF0000"/>
              </a:solidFill>
              <a:effectLst/>
              <a:latin typeface="+mn-lt"/>
              <a:ea typeface="+mn-ea"/>
              <a:cs typeface="+mn-cs"/>
            </a:rPr>
            <a:t>　</a:t>
          </a:r>
          <a:r>
            <a:rPr kumimoji="1" lang="ja-JP" altLang="ja-JP" sz="1300">
              <a:solidFill>
                <a:sysClr val="windowText" lastClr="000000"/>
              </a:solidFill>
              <a:effectLst/>
              <a:latin typeface="+mn-lt"/>
              <a:ea typeface="+mn-ea"/>
              <a:cs typeface="+mn-cs"/>
            </a:rPr>
            <a:t>当該比率は昨年度より</a:t>
          </a:r>
          <a:r>
            <a:rPr kumimoji="1" lang="en-US" altLang="ja-JP" sz="1300">
              <a:solidFill>
                <a:sysClr val="windowText" lastClr="000000"/>
              </a:solidFill>
              <a:effectLst/>
              <a:latin typeface="+mn-lt"/>
              <a:ea typeface="+mn-ea"/>
              <a:cs typeface="+mn-cs"/>
            </a:rPr>
            <a:t>0.4</a:t>
          </a:r>
          <a:r>
            <a:rPr kumimoji="1" lang="ja-JP" altLang="ja-JP" sz="1300">
              <a:solidFill>
                <a:sysClr val="windowText" lastClr="000000"/>
              </a:solidFill>
              <a:effectLst/>
              <a:latin typeface="+mn-lt"/>
              <a:ea typeface="+mn-ea"/>
              <a:cs typeface="+mn-cs"/>
            </a:rPr>
            <a:t>ポイント増加しているものの</a:t>
          </a:r>
          <a:r>
            <a:rPr kumimoji="1" lang="en-US" altLang="ja-JP" sz="1300">
              <a:solidFill>
                <a:sysClr val="windowText" lastClr="000000"/>
              </a:solidFill>
              <a:effectLst/>
              <a:latin typeface="+mn-lt"/>
              <a:ea typeface="+mn-ea"/>
              <a:cs typeface="+mn-cs"/>
            </a:rPr>
            <a:t>20</a:t>
          </a:r>
          <a:r>
            <a:rPr kumimoji="1" lang="ja-JP" altLang="ja-JP" sz="1300">
              <a:solidFill>
                <a:sysClr val="windowText" lastClr="000000"/>
              </a:solidFill>
              <a:effectLst/>
              <a:latin typeface="+mn-lt"/>
              <a:ea typeface="+mn-ea"/>
              <a:cs typeface="+mn-cs"/>
            </a:rPr>
            <a:t>％前後を推移しており類似団体平均を</a:t>
          </a:r>
          <a:r>
            <a:rPr kumimoji="1" lang="en-US" altLang="ja-JP" sz="1300">
              <a:solidFill>
                <a:sysClr val="windowText" lastClr="000000"/>
              </a:solidFill>
              <a:effectLst/>
              <a:latin typeface="+mn-lt"/>
              <a:ea typeface="+mn-ea"/>
              <a:cs typeface="+mn-cs"/>
            </a:rPr>
            <a:t>1.1</a:t>
          </a:r>
          <a:r>
            <a:rPr kumimoji="1" lang="ja-JP" altLang="ja-JP" sz="1300">
              <a:solidFill>
                <a:sysClr val="windowText" lastClr="000000"/>
              </a:solidFill>
              <a:effectLst/>
              <a:latin typeface="+mn-lt"/>
              <a:ea typeface="+mn-ea"/>
              <a:cs typeface="+mn-cs"/>
            </a:rPr>
            <a:t>ポイント下回っている。</a:t>
          </a:r>
          <a:endParaRPr lang="ja-JP" altLang="ja-JP" sz="1300">
            <a:solidFill>
              <a:sysClr val="windowText" lastClr="000000"/>
            </a:solidFill>
            <a:effectLst/>
          </a:endParaRPr>
        </a:p>
        <a:p>
          <a:pPr>
            <a:lnSpc>
              <a:spcPts val="1800"/>
            </a:lnSpc>
          </a:pPr>
          <a:r>
            <a:rPr kumimoji="1" lang="ja-JP" altLang="ja-JP" sz="1300">
              <a:solidFill>
                <a:sysClr val="windowText" lastClr="000000"/>
              </a:solidFill>
              <a:effectLst/>
              <a:latin typeface="+mn-lt"/>
              <a:ea typeface="+mn-ea"/>
              <a:cs typeface="+mn-cs"/>
            </a:rPr>
            <a:t>　地理的な要因等により大幅な削減は困難な状況であるが、平成</a:t>
          </a:r>
          <a:r>
            <a:rPr kumimoji="1" lang="en-US" altLang="ja-JP" sz="1300">
              <a:solidFill>
                <a:sysClr val="windowText" lastClr="000000"/>
              </a:solidFill>
              <a:effectLst/>
              <a:latin typeface="+mn-lt"/>
              <a:ea typeface="+mn-ea"/>
              <a:cs typeface="+mn-cs"/>
            </a:rPr>
            <a:t>17</a:t>
          </a:r>
          <a:r>
            <a:rPr kumimoji="1" lang="ja-JP" altLang="ja-JP" sz="1300">
              <a:solidFill>
                <a:sysClr val="windowText" lastClr="000000"/>
              </a:solidFill>
              <a:effectLst/>
              <a:latin typeface="+mn-lt"/>
              <a:ea typeface="+mn-ea"/>
              <a:cs typeface="+mn-cs"/>
            </a:rPr>
            <a:t>年度から進めている定員管理適正化計画に沿った職員数管理により適正な指標維持に努める。</a:t>
          </a:r>
          <a:endParaRPr lang="ja-JP" altLang="ja-JP" sz="13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35</xdr:row>
      <xdr:rowOff>123190</xdr:rowOff>
    </xdr:to>
    <xdr:cxnSp macro="">
      <xdr:nvCxnSpPr>
        <xdr:cNvPr id="66" name="直線コネクタ 65"/>
        <xdr:cNvCxnSpPr/>
      </xdr:nvCxnSpPr>
      <xdr:spPr>
        <a:xfrm>
          <a:off x="3987800" y="60934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35</xdr:row>
      <xdr:rowOff>92710</xdr:rowOff>
    </xdr:to>
    <xdr:cxnSp macro="">
      <xdr:nvCxnSpPr>
        <xdr:cNvPr id="69" name="直線コネクタ 68"/>
        <xdr:cNvCxnSpPr/>
      </xdr:nvCxnSpPr>
      <xdr:spPr>
        <a:xfrm>
          <a:off x="3098800" y="607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35</xdr:row>
      <xdr:rowOff>69850</xdr:rowOff>
    </xdr:to>
    <xdr:cxnSp macro="">
      <xdr:nvCxnSpPr>
        <xdr:cNvPr id="72" name="直線コネクタ 71"/>
        <xdr:cNvCxnSpPr/>
      </xdr:nvCxnSpPr>
      <xdr:spPr>
        <a:xfrm>
          <a:off x="2209800" y="603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46990</xdr:rowOff>
    </xdr:to>
    <xdr:cxnSp macro="">
      <xdr:nvCxnSpPr>
        <xdr:cNvPr id="75" name="直線コネクタ 74"/>
        <xdr:cNvCxnSpPr/>
      </xdr:nvCxnSpPr>
      <xdr:spPr>
        <a:xfrm flipV="1">
          <a:off x="1320800" y="6032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72390</xdr:rowOff>
    </xdr:from>
    <xdr:to>
      <xdr:col>24</xdr:col>
      <xdr:colOff>76200</xdr:colOff>
      <xdr:row>36</xdr:row>
      <xdr:rowOff>2540</xdr:rowOff>
    </xdr:to>
    <xdr:sp macro="" textlink="">
      <xdr:nvSpPr>
        <xdr:cNvPr id="85" name="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88917</xdr:rowOff>
    </xdr:from>
    <xdr:ext cx="762000" cy="259045"/>
    <xdr:sp macro="" textlink="">
      <xdr:nvSpPr>
        <xdr:cNvPr id="86"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7" name="楕円 86"/>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153687</xdr:rowOff>
    </xdr:from>
    <xdr:ext cx="736600" cy="259045"/>
    <xdr:sp macro="" textlink="">
      <xdr:nvSpPr>
        <xdr:cNvPr id="88" name="テキスト ボックス 87"/>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19050</xdr:rowOff>
    </xdr:from>
    <xdr:to>
      <xdr:col>15</xdr:col>
      <xdr:colOff>149225</xdr:colOff>
      <xdr:row>35</xdr:row>
      <xdr:rowOff>120650</xdr:rowOff>
    </xdr:to>
    <xdr:sp macro="" textlink="">
      <xdr:nvSpPr>
        <xdr:cNvPr id="89" name="楕円 88"/>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130827</xdr:rowOff>
    </xdr:from>
    <xdr:ext cx="762000" cy="259045"/>
    <xdr:sp macro="" textlink="">
      <xdr:nvSpPr>
        <xdr:cNvPr id="90" name="テキスト ボックス 89"/>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1" name="楕円 90"/>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92727</xdr:rowOff>
    </xdr:from>
    <xdr:ext cx="762000" cy="259045"/>
    <xdr:sp macro="" textlink="">
      <xdr:nvSpPr>
        <xdr:cNvPr id="92" name="テキスト ボックス 91"/>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167640</xdr:rowOff>
    </xdr:from>
    <xdr:to>
      <xdr:col>6</xdr:col>
      <xdr:colOff>171450</xdr:colOff>
      <xdr:row>35</xdr:row>
      <xdr:rowOff>97790</xdr:rowOff>
    </xdr:to>
    <xdr:sp macro="" textlink="">
      <xdr:nvSpPr>
        <xdr:cNvPr id="93" name="楕円 92"/>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107967</xdr:rowOff>
    </xdr:from>
    <xdr:ext cx="762000" cy="259045"/>
    <xdr:sp macro="" textlink="">
      <xdr:nvSpPr>
        <xdr:cNvPr id="94" name="テキスト ボックス 93"/>
        <xdr:cNvSpPr txBox="1"/>
      </xdr:nvSpPr>
      <xdr:spPr>
        <a:xfrm>
          <a:off x="939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800"/>
            </a:lnSpc>
          </a:pPr>
          <a:r>
            <a:rPr kumimoji="1" lang="ja-JP" altLang="ja-JP" sz="1300">
              <a:solidFill>
                <a:sysClr val="windowText" lastClr="000000"/>
              </a:solidFill>
              <a:effectLst/>
              <a:latin typeface="+mn-lt"/>
              <a:ea typeface="+mn-ea"/>
              <a:cs typeface="+mn-cs"/>
            </a:rPr>
            <a:t>　当該比率は</a:t>
          </a:r>
          <a:r>
            <a:rPr kumimoji="1" lang="en-US" altLang="ja-JP" sz="1300">
              <a:solidFill>
                <a:sysClr val="windowText" lastClr="000000"/>
              </a:solidFill>
              <a:effectLst/>
              <a:latin typeface="+mn-lt"/>
              <a:ea typeface="+mn-ea"/>
              <a:cs typeface="+mn-cs"/>
            </a:rPr>
            <a:t>13%</a:t>
          </a:r>
          <a:r>
            <a:rPr kumimoji="1" lang="ja-JP" altLang="ja-JP" sz="1300">
              <a:solidFill>
                <a:sysClr val="windowText" lastClr="000000"/>
              </a:solidFill>
              <a:effectLst/>
              <a:latin typeface="+mn-lt"/>
              <a:ea typeface="+mn-ea"/>
              <a:cs typeface="+mn-cs"/>
            </a:rPr>
            <a:t>前後で推移してきており類似団体を</a:t>
          </a:r>
          <a:r>
            <a:rPr kumimoji="1" lang="en-US" altLang="ja-JP" sz="1300">
              <a:solidFill>
                <a:sysClr val="windowText" lastClr="000000"/>
              </a:solidFill>
              <a:effectLst/>
              <a:latin typeface="+mn-lt"/>
              <a:ea typeface="+mn-ea"/>
              <a:cs typeface="+mn-cs"/>
            </a:rPr>
            <a:t>0.8</a:t>
          </a:r>
          <a:r>
            <a:rPr kumimoji="1" lang="ja-JP" altLang="ja-JP" sz="1300">
              <a:solidFill>
                <a:sysClr val="windowText" lastClr="000000"/>
              </a:solidFill>
              <a:effectLst/>
              <a:latin typeface="+mn-lt"/>
              <a:ea typeface="+mn-ea"/>
              <a:cs typeface="+mn-cs"/>
            </a:rPr>
            <a:t>ポイント下回っている。</a:t>
          </a:r>
          <a:endParaRPr lang="ja-JP" altLang="ja-JP" sz="1300">
            <a:solidFill>
              <a:sysClr val="windowText" lastClr="000000"/>
            </a:solidFill>
            <a:effectLst/>
          </a:endParaRPr>
        </a:p>
        <a:p>
          <a:pPr>
            <a:lnSpc>
              <a:spcPts val="1800"/>
            </a:lnSpc>
          </a:pPr>
          <a:r>
            <a:rPr kumimoji="1" lang="ja-JP" altLang="ja-JP" sz="1300">
              <a:solidFill>
                <a:sysClr val="windowText" lastClr="000000"/>
              </a:solidFill>
              <a:effectLst/>
              <a:latin typeface="+mn-lt"/>
              <a:ea typeface="+mn-ea"/>
              <a:cs typeface="+mn-cs"/>
            </a:rPr>
            <a:t>　合併による類似施設経費の影響で高い水準であるが、今後も引き続き公共施設の見直しを実施していくとともに、経常事務経費の削減を継続的に進めることで経費削減を図る。</a:t>
          </a:r>
          <a:endParaRPr lang="ja-JP" altLang="ja-JP" sz="13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20864</xdr:rowOff>
    </xdr:from>
    <xdr:to>
      <xdr:col>82</xdr:col>
      <xdr:colOff>107950</xdr:colOff>
      <xdr:row>15</xdr:row>
      <xdr:rowOff>118836</xdr:rowOff>
    </xdr:to>
    <xdr:cxnSp macro="">
      <xdr:nvCxnSpPr>
        <xdr:cNvPr id="129" name="直線コネクタ 128"/>
        <xdr:cNvCxnSpPr/>
      </xdr:nvCxnSpPr>
      <xdr:spPr>
        <a:xfrm>
          <a:off x="15671800" y="259261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30"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170543</xdr:rowOff>
    </xdr:from>
    <xdr:to>
      <xdr:col>78</xdr:col>
      <xdr:colOff>69850</xdr:colOff>
      <xdr:row>15</xdr:row>
      <xdr:rowOff>20864</xdr:rowOff>
    </xdr:to>
    <xdr:cxnSp macro="">
      <xdr:nvCxnSpPr>
        <xdr:cNvPr id="132" name="直線コネクタ 131"/>
        <xdr:cNvCxnSpPr/>
      </xdr:nvCxnSpPr>
      <xdr:spPr>
        <a:xfrm>
          <a:off x="14782800" y="25708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26506</xdr:rowOff>
    </xdr:from>
    <xdr:ext cx="736600" cy="259045"/>
    <xdr:sp macro="" textlink="">
      <xdr:nvSpPr>
        <xdr:cNvPr id="134" name="テキスト ボックス 133"/>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159657</xdr:rowOff>
    </xdr:from>
    <xdr:to>
      <xdr:col>73</xdr:col>
      <xdr:colOff>180975</xdr:colOff>
      <xdr:row>14</xdr:row>
      <xdr:rowOff>170543</xdr:rowOff>
    </xdr:to>
    <xdr:cxnSp macro="">
      <xdr:nvCxnSpPr>
        <xdr:cNvPr id="135" name="直線コネクタ 134"/>
        <xdr:cNvCxnSpPr/>
      </xdr:nvCxnSpPr>
      <xdr:spPr>
        <a:xfrm>
          <a:off x="13893800" y="2559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154413</xdr:rowOff>
    </xdr:from>
    <xdr:ext cx="762000" cy="259045"/>
    <xdr:sp macro="" textlink="">
      <xdr:nvSpPr>
        <xdr:cNvPr id="137" name="テキスト ボックス 136"/>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14</xdr:row>
      <xdr:rowOff>159657</xdr:rowOff>
    </xdr:to>
    <xdr:cxnSp macro="">
      <xdr:nvCxnSpPr>
        <xdr:cNvPr id="138" name="直線コネクタ 137"/>
        <xdr:cNvCxnSpPr/>
      </xdr:nvCxnSpPr>
      <xdr:spPr>
        <a:xfrm>
          <a:off x="13004800" y="2527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119743</xdr:rowOff>
    </xdr:from>
    <xdr:to>
      <xdr:col>69</xdr:col>
      <xdr:colOff>142875</xdr:colOff>
      <xdr:row>15</xdr:row>
      <xdr:rowOff>49893</xdr:rowOff>
    </xdr:to>
    <xdr:sp macro="" textlink="">
      <xdr:nvSpPr>
        <xdr:cNvPr id="139" name="フローチャート: 判断 138"/>
        <xdr:cNvSpPr/>
      </xdr:nvSpPr>
      <xdr:spPr>
        <a:xfrm>
          <a:off x="13843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34670</xdr:rowOff>
    </xdr:from>
    <xdr:ext cx="762000" cy="259045"/>
    <xdr:sp macro="" textlink="">
      <xdr:nvSpPr>
        <xdr:cNvPr id="140" name="テキスト ボックス 139"/>
        <xdr:cNvSpPr txBox="1"/>
      </xdr:nvSpPr>
      <xdr:spPr>
        <a:xfrm>
          <a:off x="13512800" y="26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42" name="テキスト ボックス 141"/>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68036</xdr:rowOff>
    </xdr:from>
    <xdr:to>
      <xdr:col>82</xdr:col>
      <xdr:colOff>158750</xdr:colOff>
      <xdr:row>15</xdr:row>
      <xdr:rowOff>169636</xdr:rowOff>
    </xdr:to>
    <xdr:sp macro="" textlink="">
      <xdr:nvSpPr>
        <xdr:cNvPr id="148" name="楕円 147"/>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84563</xdr:rowOff>
    </xdr:from>
    <xdr:ext cx="762000" cy="259045"/>
    <xdr:sp macro="" textlink="">
      <xdr:nvSpPr>
        <xdr:cNvPr id="149" name="物件費該当値テキスト"/>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141514</xdr:rowOff>
    </xdr:from>
    <xdr:to>
      <xdr:col>78</xdr:col>
      <xdr:colOff>120650</xdr:colOff>
      <xdr:row>15</xdr:row>
      <xdr:rowOff>71664</xdr:rowOff>
    </xdr:to>
    <xdr:sp macro="" textlink="">
      <xdr:nvSpPr>
        <xdr:cNvPr id="150" name="楕円 149"/>
        <xdr:cNvSpPr/>
      </xdr:nvSpPr>
      <xdr:spPr>
        <a:xfrm>
          <a:off x="15621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81841</xdr:rowOff>
    </xdr:from>
    <xdr:ext cx="736600" cy="259045"/>
    <xdr:sp macro="" textlink="">
      <xdr:nvSpPr>
        <xdr:cNvPr id="151" name="テキスト ボックス 150"/>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119743</xdr:rowOff>
    </xdr:from>
    <xdr:to>
      <xdr:col>74</xdr:col>
      <xdr:colOff>31750</xdr:colOff>
      <xdr:row>15</xdr:row>
      <xdr:rowOff>49893</xdr:rowOff>
    </xdr:to>
    <xdr:sp macro="" textlink="">
      <xdr:nvSpPr>
        <xdr:cNvPr id="152" name="楕円 151"/>
        <xdr:cNvSpPr/>
      </xdr:nvSpPr>
      <xdr:spPr>
        <a:xfrm>
          <a:off x="14732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60070</xdr:rowOff>
    </xdr:from>
    <xdr:ext cx="762000" cy="259045"/>
    <xdr:sp macro="" textlink="">
      <xdr:nvSpPr>
        <xdr:cNvPr id="153" name="テキスト ボックス 152"/>
        <xdr:cNvSpPr txBox="1"/>
      </xdr:nvSpPr>
      <xdr:spPr>
        <a:xfrm>
          <a:off x="14401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108857</xdr:rowOff>
    </xdr:from>
    <xdr:to>
      <xdr:col>69</xdr:col>
      <xdr:colOff>142875</xdr:colOff>
      <xdr:row>15</xdr:row>
      <xdr:rowOff>39007</xdr:rowOff>
    </xdr:to>
    <xdr:sp macro="" textlink="">
      <xdr:nvSpPr>
        <xdr:cNvPr id="154" name="楕円 153"/>
        <xdr:cNvSpPr/>
      </xdr:nvSpPr>
      <xdr:spPr>
        <a:xfrm>
          <a:off x="13843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49184</xdr:rowOff>
    </xdr:from>
    <xdr:ext cx="762000" cy="259045"/>
    <xdr:sp macro="" textlink="">
      <xdr:nvSpPr>
        <xdr:cNvPr id="155" name="テキスト ボックス 154"/>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6" name="楕円 155"/>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162577</xdr:rowOff>
    </xdr:from>
    <xdr:ext cx="762000" cy="259045"/>
    <xdr:sp macro="" textlink="">
      <xdr:nvSpPr>
        <xdr:cNvPr id="157" name="テキスト ボックス 156"/>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800"/>
            </a:lnSpc>
          </a:pPr>
          <a:r>
            <a:rPr kumimoji="1" lang="ja-JP" altLang="ja-JP" sz="1300">
              <a:solidFill>
                <a:sysClr val="windowText" lastClr="000000"/>
              </a:solidFill>
              <a:effectLst/>
              <a:latin typeface="+mn-lt"/>
              <a:ea typeface="+mn-ea"/>
              <a:cs typeface="+mn-cs"/>
            </a:rPr>
            <a:t>　単独事業の見直しや事業精査を扶助費についても行っているため、類似団体内平均値を</a:t>
          </a:r>
          <a:r>
            <a:rPr kumimoji="1" lang="en-US" altLang="ja-JP" sz="1300">
              <a:solidFill>
                <a:sysClr val="windowText" lastClr="000000"/>
              </a:solidFill>
              <a:effectLst/>
              <a:latin typeface="+mn-lt"/>
              <a:ea typeface="+mn-ea"/>
              <a:cs typeface="+mn-cs"/>
            </a:rPr>
            <a:t>2.7</a:t>
          </a:r>
          <a:r>
            <a:rPr kumimoji="1" lang="ja-JP" altLang="ja-JP" sz="1300">
              <a:solidFill>
                <a:sysClr val="windowText" lastClr="000000"/>
              </a:solidFill>
              <a:effectLst/>
              <a:latin typeface="+mn-lt"/>
              <a:ea typeface="+mn-ea"/>
              <a:cs typeface="+mn-cs"/>
            </a:rPr>
            <a:t>ポイント下回っている。</a:t>
          </a:r>
          <a:endParaRPr lang="ja-JP" altLang="ja-JP" sz="1300">
            <a:solidFill>
              <a:sysClr val="windowText" lastClr="000000"/>
            </a:solidFill>
            <a:effectLst/>
          </a:endParaRPr>
        </a:p>
        <a:p>
          <a:pPr>
            <a:lnSpc>
              <a:spcPts val="1800"/>
            </a:lnSpc>
          </a:pPr>
          <a:r>
            <a:rPr kumimoji="1" lang="ja-JP" altLang="ja-JP" sz="1300">
              <a:solidFill>
                <a:sysClr val="windowText" lastClr="000000"/>
              </a:solidFill>
              <a:effectLst/>
              <a:latin typeface="+mn-lt"/>
              <a:ea typeface="+mn-ea"/>
              <a:cs typeface="+mn-cs"/>
            </a:rPr>
            <a:t>　今後も引続き、必要最小限の経費を原則とした事業点検評価を行っていくことで、財政を圧迫することのないよう努める。</a:t>
          </a:r>
          <a:endParaRPr lang="ja-JP" altLang="ja-JP" sz="13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19050</xdr:rowOff>
    </xdr:from>
    <xdr:to>
      <xdr:col>24</xdr:col>
      <xdr:colOff>25400</xdr:colOff>
      <xdr:row>55</xdr:row>
      <xdr:rowOff>69850</xdr:rowOff>
    </xdr:to>
    <xdr:cxnSp macro="">
      <xdr:nvCxnSpPr>
        <xdr:cNvPr id="190" name="直線コネクタ 189"/>
        <xdr:cNvCxnSpPr/>
      </xdr:nvCxnSpPr>
      <xdr:spPr>
        <a:xfrm>
          <a:off x="3987800" y="9448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19050</xdr:rowOff>
    </xdr:to>
    <xdr:cxnSp macro="">
      <xdr:nvCxnSpPr>
        <xdr:cNvPr id="193" name="直線コネクタ 192"/>
        <xdr:cNvCxnSpPr/>
      </xdr:nvCxnSpPr>
      <xdr:spPr>
        <a:xfrm>
          <a:off x="3098800" y="9423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76200</xdr:rowOff>
    </xdr:from>
    <xdr:to>
      <xdr:col>15</xdr:col>
      <xdr:colOff>98425</xdr:colOff>
      <xdr:row>54</xdr:row>
      <xdr:rowOff>165100</xdr:rowOff>
    </xdr:to>
    <xdr:cxnSp macro="">
      <xdr:nvCxnSpPr>
        <xdr:cNvPr id="196" name="直線コネクタ 195"/>
        <xdr:cNvCxnSpPr/>
      </xdr:nvCxnSpPr>
      <xdr:spPr>
        <a:xfrm>
          <a:off x="2209800" y="9334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76200</xdr:rowOff>
    </xdr:from>
    <xdr:to>
      <xdr:col>11</xdr:col>
      <xdr:colOff>9525</xdr:colOff>
      <xdr:row>54</xdr:row>
      <xdr:rowOff>101600</xdr:rowOff>
    </xdr:to>
    <xdr:cxnSp macro="">
      <xdr:nvCxnSpPr>
        <xdr:cNvPr id="199" name="直線コネクタ 198"/>
        <xdr:cNvCxnSpPr/>
      </xdr:nvCxnSpPr>
      <xdr:spPr>
        <a:xfrm flipV="1">
          <a:off x="1320800" y="9334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63500</xdr:rowOff>
    </xdr:from>
    <xdr:to>
      <xdr:col>11</xdr:col>
      <xdr:colOff>60325</xdr:colOff>
      <xdr:row>56</xdr:row>
      <xdr:rowOff>165100</xdr:rowOff>
    </xdr:to>
    <xdr:sp macro="" textlink="">
      <xdr:nvSpPr>
        <xdr:cNvPr id="200" name="フローチャート: 判断 199"/>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149877</xdr:rowOff>
    </xdr:from>
    <xdr:ext cx="762000" cy="259045"/>
    <xdr:sp macro="" textlink="">
      <xdr:nvSpPr>
        <xdr:cNvPr id="201" name="テキスト ボックス 200"/>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3" name="テキスト ボックス 202"/>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9" name="楕円 208"/>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10"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139700</xdr:rowOff>
    </xdr:from>
    <xdr:to>
      <xdr:col>20</xdr:col>
      <xdr:colOff>38100</xdr:colOff>
      <xdr:row>55</xdr:row>
      <xdr:rowOff>69850</xdr:rowOff>
    </xdr:to>
    <xdr:sp macro="" textlink="">
      <xdr:nvSpPr>
        <xdr:cNvPr id="211" name="楕円 210"/>
        <xdr:cNvSpPr/>
      </xdr:nvSpPr>
      <xdr:spPr>
        <a:xfrm>
          <a:off x="3937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212" name="テキスト ボックス 211"/>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13" name="楕円 212"/>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14" name="テキスト ボックス 21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25400</xdr:rowOff>
    </xdr:from>
    <xdr:to>
      <xdr:col>11</xdr:col>
      <xdr:colOff>60325</xdr:colOff>
      <xdr:row>54</xdr:row>
      <xdr:rowOff>127000</xdr:rowOff>
    </xdr:to>
    <xdr:sp macro="" textlink="">
      <xdr:nvSpPr>
        <xdr:cNvPr id="215" name="楕円 214"/>
        <xdr:cNvSpPr/>
      </xdr:nvSpPr>
      <xdr:spPr>
        <a:xfrm>
          <a:off x="2159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137177</xdr:rowOff>
    </xdr:from>
    <xdr:ext cx="762000" cy="259045"/>
    <xdr:sp macro="" textlink="">
      <xdr:nvSpPr>
        <xdr:cNvPr id="216" name="テキスト ボックス 215"/>
        <xdr:cNvSpPr txBox="1"/>
      </xdr:nvSpPr>
      <xdr:spPr>
        <a:xfrm>
          <a:off x="1828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50800</xdr:rowOff>
    </xdr:from>
    <xdr:to>
      <xdr:col>6</xdr:col>
      <xdr:colOff>171450</xdr:colOff>
      <xdr:row>54</xdr:row>
      <xdr:rowOff>152400</xdr:rowOff>
    </xdr:to>
    <xdr:sp macro="" textlink="">
      <xdr:nvSpPr>
        <xdr:cNvPr id="217" name="楕円 216"/>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162577</xdr:rowOff>
    </xdr:from>
    <xdr:ext cx="762000" cy="259045"/>
    <xdr:sp macro="" textlink="">
      <xdr:nvSpPr>
        <xdr:cNvPr id="218" name="テキスト ボックス 217"/>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800"/>
            </a:lnSpc>
          </a:pPr>
          <a:r>
            <a:rPr kumimoji="1" lang="ja-JP" altLang="ja-JP" sz="1300">
              <a:solidFill>
                <a:sysClr val="windowText" lastClr="000000"/>
              </a:solidFill>
              <a:effectLst/>
              <a:latin typeface="+mn-lt"/>
              <a:ea typeface="+mn-ea"/>
              <a:cs typeface="+mn-cs"/>
            </a:rPr>
            <a:t>　特別会計への繰出金</a:t>
          </a:r>
          <a:r>
            <a:rPr kumimoji="1" lang="ja-JP" altLang="en-US" sz="1300">
              <a:solidFill>
                <a:sysClr val="windowText" lastClr="000000"/>
              </a:solidFill>
              <a:effectLst/>
              <a:latin typeface="+mn-lt"/>
              <a:ea typeface="+mn-ea"/>
              <a:cs typeface="+mn-cs"/>
            </a:rPr>
            <a:t>が公債費財源繰出の増等により増加したため</a:t>
          </a:r>
          <a:r>
            <a:rPr kumimoji="1" lang="ja-JP" altLang="ja-JP" sz="1300">
              <a:solidFill>
                <a:sysClr val="windowText" lastClr="000000"/>
              </a:solidFill>
              <a:effectLst/>
              <a:latin typeface="+mn-lt"/>
              <a:ea typeface="+mn-ea"/>
              <a:cs typeface="+mn-cs"/>
            </a:rPr>
            <a:t>、当該比率も前年度より</a:t>
          </a:r>
          <a:r>
            <a:rPr kumimoji="1" lang="en-US" altLang="ja-JP" sz="1300">
              <a:solidFill>
                <a:sysClr val="windowText" lastClr="000000"/>
              </a:solidFill>
              <a:effectLst/>
              <a:latin typeface="+mn-lt"/>
              <a:ea typeface="+mn-ea"/>
              <a:cs typeface="+mn-cs"/>
            </a:rPr>
            <a:t>0.5</a:t>
          </a:r>
          <a:r>
            <a:rPr kumimoji="1" lang="ja-JP" altLang="ja-JP" sz="1300">
              <a:solidFill>
                <a:sysClr val="windowText" lastClr="000000"/>
              </a:solidFill>
              <a:effectLst/>
              <a:latin typeface="+mn-lt"/>
              <a:ea typeface="+mn-ea"/>
              <a:cs typeface="+mn-cs"/>
            </a:rPr>
            <a:t>ポイント増加している。</a:t>
          </a:r>
          <a:endParaRPr lang="ja-JP" altLang="ja-JP" sz="1300">
            <a:solidFill>
              <a:sysClr val="windowText" lastClr="000000"/>
            </a:solidFill>
            <a:effectLst/>
          </a:endParaRPr>
        </a:p>
        <a:p>
          <a:pPr>
            <a:lnSpc>
              <a:spcPts val="1800"/>
            </a:lnSpc>
          </a:pPr>
          <a:r>
            <a:rPr kumimoji="1" lang="ja-JP" altLang="ja-JP" sz="1300">
              <a:solidFill>
                <a:sysClr val="windowText" lastClr="000000"/>
              </a:solidFill>
              <a:effectLst/>
              <a:latin typeface="+mn-lt"/>
              <a:ea typeface="+mn-ea"/>
              <a:cs typeface="+mn-cs"/>
            </a:rPr>
            <a:t>　繰出金の経常収支率は</a:t>
          </a:r>
          <a:r>
            <a:rPr kumimoji="1" lang="en-US" altLang="ja-JP" sz="1300">
              <a:solidFill>
                <a:sysClr val="windowText" lastClr="000000"/>
              </a:solidFill>
              <a:effectLst/>
              <a:latin typeface="+mn-lt"/>
              <a:ea typeface="+mn-ea"/>
              <a:cs typeface="+mn-cs"/>
            </a:rPr>
            <a:t>14.6%</a:t>
          </a:r>
          <a:r>
            <a:rPr kumimoji="1" lang="ja-JP" altLang="ja-JP" sz="1300">
              <a:solidFill>
                <a:sysClr val="windowText" lastClr="000000"/>
              </a:solidFill>
              <a:effectLst/>
              <a:latin typeface="+mn-lt"/>
              <a:ea typeface="+mn-ea"/>
              <a:cs typeface="+mn-cs"/>
            </a:rPr>
            <a:t>となっており経常収支比率の中でも割合が高いことから、施設経費や事務事業の効率化など収支の改善により繰出金の削減に努める。</a:t>
          </a:r>
          <a:endParaRPr lang="ja-JP" altLang="ja-JP" sz="13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123190</xdr:rowOff>
    </xdr:from>
    <xdr:to>
      <xdr:col>82</xdr:col>
      <xdr:colOff>107950</xdr:colOff>
      <xdr:row>57</xdr:row>
      <xdr:rowOff>161290</xdr:rowOff>
    </xdr:to>
    <xdr:cxnSp macro="">
      <xdr:nvCxnSpPr>
        <xdr:cNvPr id="251" name="直線コネクタ 250"/>
        <xdr:cNvCxnSpPr/>
      </xdr:nvCxnSpPr>
      <xdr:spPr>
        <a:xfrm>
          <a:off x="15671800" y="98958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88917</xdr:rowOff>
    </xdr:from>
    <xdr:ext cx="762000" cy="259045"/>
    <xdr:sp macro="" textlink="">
      <xdr:nvSpPr>
        <xdr:cNvPr id="252" name="その他平均値テキスト"/>
        <xdr:cNvSpPr txBox="1"/>
      </xdr:nvSpPr>
      <xdr:spPr>
        <a:xfrm>
          <a:off x="16598900" y="9690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85090</xdr:rowOff>
    </xdr:from>
    <xdr:to>
      <xdr:col>78</xdr:col>
      <xdr:colOff>69850</xdr:colOff>
      <xdr:row>57</xdr:row>
      <xdr:rowOff>123190</xdr:rowOff>
    </xdr:to>
    <xdr:cxnSp macro="">
      <xdr:nvCxnSpPr>
        <xdr:cNvPr id="254" name="直線コネクタ 253"/>
        <xdr:cNvCxnSpPr/>
      </xdr:nvCxnSpPr>
      <xdr:spPr>
        <a:xfrm>
          <a:off x="14782800" y="9857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56" name="テキスト ボックス 255"/>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57</xdr:row>
      <xdr:rowOff>85090</xdr:rowOff>
    </xdr:to>
    <xdr:cxnSp macro="">
      <xdr:nvCxnSpPr>
        <xdr:cNvPr id="257" name="直線コネクタ 256"/>
        <xdr:cNvCxnSpPr/>
      </xdr:nvCxnSpPr>
      <xdr:spPr>
        <a:xfrm>
          <a:off x="13893800" y="9804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31750</xdr:rowOff>
    </xdr:from>
    <xdr:to>
      <xdr:col>69</xdr:col>
      <xdr:colOff>92075</xdr:colOff>
      <xdr:row>57</xdr:row>
      <xdr:rowOff>54610</xdr:rowOff>
    </xdr:to>
    <xdr:cxnSp macro="">
      <xdr:nvCxnSpPr>
        <xdr:cNvPr id="260" name="直線コネクタ 259"/>
        <xdr:cNvCxnSpPr/>
      </xdr:nvCxnSpPr>
      <xdr:spPr>
        <a:xfrm flipV="1">
          <a:off x="13004800" y="9804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62" name="テキスト ボックス 261"/>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70" name="楕円 269"/>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71"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72390</xdr:rowOff>
    </xdr:from>
    <xdr:to>
      <xdr:col>78</xdr:col>
      <xdr:colOff>120650</xdr:colOff>
      <xdr:row>58</xdr:row>
      <xdr:rowOff>2540</xdr:rowOff>
    </xdr:to>
    <xdr:sp macro="" textlink="">
      <xdr:nvSpPr>
        <xdr:cNvPr id="272" name="楕円 271"/>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12717</xdr:rowOff>
    </xdr:from>
    <xdr:ext cx="736600" cy="259045"/>
    <xdr:sp macro="" textlink="">
      <xdr:nvSpPr>
        <xdr:cNvPr id="273" name="テキスト ボックス 272"/>
        <xdr:cNvSpPr txBox="1"/>
      </xdr:nvSpPr>
      <xdr:spPr>
        <a:xfrm>
          <a:off x="15290800" y="96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34290</xdr:rowOff>
    </xdr:from>
    <xdr:to>
      <xdr:col>74</xdr:col>
      <xdr:colOff>31750</xdr:colOff>
      <xdr:row>57</xdr:row>
      <xdr:rowOff>135890</xdr:rowOff>
    </xdr:to>
    <xdr:sp macro="" textlink="">
      <xdr:nvSpPr>
        <xdr:cNvPr id="274" name="楕円 273"/>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75" name="テキスト ボックス 274"/>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76" name="楕円 275"/>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77" name="テキスト ボックス 276"/>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78" name="楕円 277"/>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79" name="テキスト ボックス 278"/>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800"/>
            </a:lnSpc>
          </a:pPr>
          <a:r>
            <a:rPr kumimoji="1" lang="ja-JP" altLang="ja-JP" sz="1300">
              <a:solidFill>
                <a:srgbClr val="FF0000"/>
              </a:solidFill>
              <a:effectLst/>
              <a:latin typeface="+mn-lt"/>
              <a:ea typeface="+mn-ea"/>
              <a:cs typeface="+mn-cs"/>
            </a:rPr>
            <a:t>　</a:t>
          </a:r>
          <a:r>
            <a:rPr kumimoji="1" lang="ja-JP" altLang="ja-JP" sz="1300">
              <a:solidFill>
                <a:sysClr val="windowText" lastClr="000000"/>
              </a:solidFill>
              <a:effectLst/>
              <a:latin typeface="+mn-lt"/>
              <a:ea typeface="+mn-ea"/>
              <a:cs typeface="+mn-cs"/>
            </a:rPr>
            <a:t>市単独事業の補助事業の見直しや廃止により、当該比率は</a:t>
          </a:r>
          <a:r>
            <a:rPr kumimoji="1" lang="en-US" altLang="ja-JP" sz="1300">
              <a:solidFill>
                <a:sysClr val="windowText" lastClr="000000"/>
              </a:solidFill>
              <a:effectLst/>
              <a:latin typeface="+mn-lt"/>
              <a:ea typeface="+mn-ea"/>
              <a:cs typeface="+mn-cs"/>
            </a:rPr>
            <a:t>5</a:t>
          </a:r>
          <a:r>
            <a:rPr kumimoji="1" lang="ja-JP" altLang="ja-JP" sz="1300">
              <a:solidFill>
                <a:sysClr val="windowText" lastClr="000000"/>
              </a:solidFill>
              <a:effectLst/>
              <a:latin typeface="+mn-lt"/>
              <a:ea typeface="+mn-ea"/>
              <a:cs typeface="+mn-cs"/>
            </a:rPr>
            <a:t>％前後で推移しており類似団体平均を大きく下回っている。</a:t>
          </a:r>
          <a:endParaRPr lang="ja-JP" altLang="ja-JP" sz="1300">
            <a:solidFill>
              <a:sysClr val="windowText" lastClr="000000"/>
            </a:solidFill>
            <a:effectLst/>
          </a:endParaRPr>
        </a:p>
        <a:p>
          <a:pPr>
            <a:lnSpc>
              <a:spcPts val="1800"/>
            </a:lnSpc>
          </a:pPr>
          <a:r>
            <a:rPr kumimoji="1" lang="ja-JP" altLang="ja-JP" sz="1300">
              <a:solidFill>
                <a:sysClr val="windowText" lastClr="000000"/>
              </a:solidFill>
              <a:effectLst/>
              <a:latin typeface="+mn-lt"/>
              <a:ea typeface="+mn-ea"/>
              <a:cs typeface="+mn-cs"/>
            </a:rPr>
            <a:t>　今後も、各事業における負担金及び補助金の必要性を検証しながら経費削減に努める。</a:t>
          </a:r>
          <a:endParaRPr lang="ja-JP" altLang="ja-JP" sz="13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136144</xdr:rowOff>
    </xdr:from>
    <xdr:to>
      <xdr:col>82</xdr:col>
      <xdr:colOff>107950</xdr:colOff>
      <xdr:row>34</xdr:row>
      <xdr:rowOff>168148</xdr:rowOff>
    </xdr:to>
    <xdr:cxnSp macro="">
      <xdr:nvCxnSpPr>
        <xdr:cNvPr id="309" name="直線コネクタ 308"/>
        <xdr:cNvCxnSpPr/>
      </xdr:nvCxnSpPr>
      <xdr:spPr>
        <a:xfrm>
          <a:off x="15671800" y="59654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34</xdr:row>
      <xdr:rowOff>136144</xdr:rowOff>
    </xdr:to>
    <xdr:cxnSp macro="">
      <xdr:nvCxnSpPr>
        <xdr:cNvPr id="312" name="直線コネクタ 311"/>
        <xdr:cNvCxnSpPr/>
      </xdr:nvCxnSpPr>
      <xdr:spPr>
        <a:xfrm>
          <a:off x="14782800" y="59563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14" name="テキスト ボックス 313"/>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108712</xdr:rowOff>
    </xdr:from>
    <xdr:to>
      <xdr:col>73</xdr:col>
      <xdr:colOff>180975</xdr:colOff>
      <xdr:row>34</xdr:row>
      <xdr:rowOff>127000</xdr:rowOff>
    </xdr:to>
    <xdr:cxnSp macro="">
      <xdr:nvCxnSpPr>
        <xdr:cNvPr id="315" name="直線コネクタ 314"/>
        <xdr:cNvCxnSpPr/>
      </xdr:nvCxnSpPr>
      <xdr:spPr>
        <a:xfrm>
          <a:off x="13893800" y="59380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108712</xdr:rowOff>
    </xdr:from>
    <xdr:to>
      <xdr:col>69</xdr:col>
      <xdr:colOff>92075</xdr:colOff>
      <xdr:row>34</xdr:row>
      <xdr:rowOff>108712</xdr:rowOff>
    </xdr:to>
    <xdr:cxnSp macro="">
      <xdr:nvCxnSpPr>
        <xdr:cNvPr id="318" name="直線コネクタ 317"/>
        <xdr:cNvCxnSpPr/>
      </xdr:nvCxnSpPr>
      <xdr:spPr>
        <a:xfrm>
          <a:off x="13004800" y="59380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9" name="フローチャート: 判断 318"/>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0" name="テキスト ボックス 319"/>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1" name="フローチャート: 判断 320"/>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2" name="テキスト ボックス 321"/>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117348</xdr:rowOff>
    </xdr:from>
    <xdr:to>
      <xdr:col>82</xdr:col>
      <xdr:colOff>158750</xdr:colOff>
      <xdr:row>35</xdr:row>
      <xdr:rowOff>47498</xdr:rowOff>
    </xdr:to>
    <xdr:sp macro="" textlink="">
      <xdr:nvSpPr>
        <xdr:cNvPr id="328" name="楕円 327"/>
        <xdr:cNvSpPr/>
      </xdr:nvSpPr>
      <xdr:spPr>
        <a:xfrm>
          <a:off x="164592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133875</xdr:rowOff>
    </xdr:from>
    <xdr:ext cx="762000" cy="259045"/>
    <xdr:sp macro="" textlink="">
      <xdr:nvSpPr>
        <xdr:cNvPr id="329" name="補助費等該当値テキスト"/>
        <xdr:cNvSpPr txBox="1"/>
      </xdr:nvSpPr>
      <xdr:spPr>
        <a:xfrm>
          <a:off x="16598900" y="579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85344</xdr:rowOff>
    </xdr:from>
    <xdr:to>
      <xdr:col>78</xdr:col>
      <xdr:colOff>120650</xdr:colOff>
      <xdr:row>35</xdr:row>
      <xdr:rowOff>15494</xdr:rowOff>
    </xdr:to>
    <xdr:sp macro="" textlink="">
      <xdr:nvSpPr>
        <xdr:cNvPr id="330" name="楕円 329"/>
        <xdr:cNvSpPr/>
      </xdr:nvSpPr>
      <xdr:spPr>
        <a:xfrm>
          <a:off x="15621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25671</xdr:rowOff>
    </xdr:from>
    <xdr:ext cx="736600" cy="259045"/>
    <xdr:sp macro="" textlink="">
      <xdr:nvSpPr>
        <xdr:cNvPr id="331" name="テキスト ボックス 330"/>
        <xdr:cNvSpPr txBox="1"/>
      </xdr:nvSpPr>
      <xdr:spPr>
        <a:xfrm>
          <a:off x="15290800" y="56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76200</xdr:rowOff>
    </xdr:from>
    <xdr:to>
      <xdr:col>74</xdr:col>
      <xdr:colOff>31750</xdr:colOff>
      <xdr:row>35</xdr:row>
      <xdr:rowOff>6350</xdr:rowOff>
    </xdr:to>
    <xdr:sp macro="" textlink="">
      <xdr:nvSpPr>
        <xdr:cNvPr id="332" name="楕円 331"/>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16527</xdr:rowOff>
    </xdr:from>
    <xdr:ext cx="762000" cy="259045"/>
    <xdr:sp macro="" textlink="">
      <xdr:nvSpPr>
        <xdr:cNvPr id="333" name="テキスト ボックス 332"/>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57912</xdr:rowOff>
    </xdr:from>
    <xdr:to>
      <xdr:col>69</xdr:col>
      <xdr:colOff>142875</xdr:colOff>
      <xdr:row>34</xdr:row>
      <xdr:rowOff>159512</xdr:rowOff>
    </xdr:to>
    <xdr:sp macro="" textlink="">
      <xdr:nvSpPr>
        <xdr:cNvPr id="334" name="楕円 333"/>
        <xdr:cNvSpPr/>
      </xdr:nvSpPr>
      <xdr:spPr>
        <a:xfrm>
          <a:off x="13843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169689</xdr:rowOff>
    </xdr:from>
    <xdr:ext cx="762000" cy="259045"/>
    <xdr:sp macro="" textlink="">
      <xdr:nvSpPr>
        <xdr:cNvPr id="335" name="テキスト ボックス 334"/>
        <xdr:cNvSpPr txBox="1"/>
      </xdr:nvSpPr>
      <xdr:spPr>
        <a:xfrm>
          <a:off x="13512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57912</xdr:rowOff>
    </xdr:from>
    <xdr:to>
      <xdr:col>65</xdr:col>
      <xdr:colOff>53975</xdr:colOff>
      <xdr:row>34</xdr:row>
      <xdr:rowOff>159512</xdr:rowOff>
    </xdr:to>
    <xdr:sp macro="" textlink="">
      <xdr:nvSpPr>
        <xdr:cNvPr id="336" name="楕円 335"/>
        <xdr:cNvSpPr/>
      </xdr:nvSpPr>
      <xdr:spPr>
        <a:xfrm>
          <a:off x="12954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169689</xdr:rowOff>
    </xdr:from>
    <xdr:ext cx="762000" cy="259045"/>
    <xdr:sp macro="" textlink="">
      <xdr:nvSpPr>
        <xdr:cNvPr id="337" name="テキスト ボックス 336"/>
        <xdr:cNvSpPr txBox="1"/>
      </xdr:nvSpPr>
      <xdr:spPr>
        <a:xfrm>
          <a:off x="12623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800"/>
            </a:lnSpc>
          </a:pPr>
          <a:r>
            <a:rPr kumimoji="1" lang="ja-JP" altLang="ja-JP" sz="1300">
              <a:solidFill>
                <a:sysClr val="windowText" lastClr="000000"/>
              </a:solidFill>
              <a:effectLst/>
              <a:latin typeface="+mn-lt"/>
              <a:ea typeface="+mn-ea"/>
              <a:cs typeface="+mn-cs"/>
            </a:rPr>
            <a:t>　平成</a:t>
          </a:r>
          <a:r>
            <a:rPr kumimoji="1" lang="en-US" altLang="ja-JP" sz="1300">
              <a:solidFill>
                <a:sysClr val="windowText" lastClr="000000"/>
              </a:solidFill>
              <a:effectLst/>
              <a:latin typeface="+mn-lt"/>
              <a:ea typeface="+mn-ea"/>
              <a:cs typeface="+mn-cs"/>
            </a:rPr>
            <a:t>25</a:t>
          </a:r>
          <a:r>
            <a:rPr kumimoji="1" lang="ja-JP" altLang="ja-JP" sz="1300">
              <a:solidFill>
                <a:sysClr val="windowText" lastClr="000000"/>
              </a:solidFill>
              <a:effectLst/>
              <a:latin typeface="+mn-lt"/>
              <a:ea typeface="+mn-ea"/>
              <a:cs typeface="+mn-cs"/>
            </a:rPr>
            <a:t>年度までは「公債費負担適正化計画」により計画的な削減を図ってきた。平成</a:t>
          </a:r>
          <a:r>
            <a:rPr kumimoji="1" lang="en-US" altLang="ja-JP" sz="1300">
              <a:solidFill>
                <a:sysClr val="windowText" lastClr="000000"/>
              </a:solidFill>
              <a:effectLst/>
              <a:latin typeface="+mn-lt"/>
              <a:ea typeface="+mn-ea"/>
              <a:cs typeface="+mn-cs"/>
            </a:rPr>
            <a:t>26</a:t>
          </a:r>
          <a:r>
            <a:rPr kumimoji="1" lang="ja-JP" altLang="ja-JP" sz="1300">
              <a:solidFill>
                <a:sysClr val="windowText" lastClr="000000"/>
              </a:solidFill>
              <a:effectLst/>
              <a:latin typeface="+mn-lt"/>
              <a:ea typeface="+mn-ea"/>
              <a:cs typeface="+mn-cs"/>
            </a:rPr>
            <a:t>年度以降は中期財政計画により公債費の適正化を進めており指標は減少傾向であるが、合併時の投資財源として発行した合併特例債の償還などにより類似団体平均値を大きく上回っている。</a:t>
          </a:r>
          <a:endParaRPr lang="ja-JP" altLang="ja-JP" sz="1300">
            <a:solidFill>
              <a:sysClr val="windowText" lastClr="000000"/>
            </a:solidFill>
            <a:effectLst/>
          </a:endParaRPr>
        </a:p>
        <a:p>
          <a:pPr>
            <a:lnSpc>
              <a:spcPts val="1800"/>
            </a:lnSpc>
          </a:pPr>
          <a:r>
            <a:rPr kumimoji="1" lang="ja-JP" altLang="ja-JP" sz="1300">
              <a:solidFill>
                <a:sysClr val="windowText" lastClr="000000"/>
              </a:solidFill>
              <a:effectLst/>
              <a:latin typeface="+mn-lt"/>
              <a:ea typeface="+mn-ea"/>
              <a:cs typeface="+mn-cs"/>
            </a:rPr>
            <a:t>　今後も財政状況を見極めながら、繰上償還等により指標の改善に努める。</a:t>
          </a:r>
          <a:endParaRPr lang="ja-JP" altLang="ja-JP" sz="13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54611</xdr:rowOff>
    </xdr:from>
    <xdr:to>
      <xdr:col>24</xdr:col>
      <xdr:colOff>25400</xdr:colOff>
      <xdr:row>79</xdr:row>
      <xdr:rowOff>100330</xdr:rowOff>
    </xdr:to>
    <xdr:cxnSp macro="">
      <xdr:nvCxnSpPr>
        <xdr:cNvPr id="370" name="直線コネクタ 369"/>
        <xdr:cNvCxnSpPr/>
      </xdr:nvCxnSpPr>
      <xdr:spPr>
        <a:xfrm flipV="1">
          <a:off x="3987800" y="135991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100330</xdr:rowOff>
    </xdr:from>
    <xdr:to>
      <xdr:col>19</xdr:col>
      <xdr:colOff>187325</xdr:colOff>
      <xdr:row>79</xdr:row>
      <xdr:rowOff>146050</xdr:rowOff>
    </xdr:to>
    <xdr:cxnSp macro="">
      <xdr:nvCxnSpPr>
        <xdr:cNvPr id="373" name="直線コネクタ 372"/>
        <xdr:cNvCxnSpPr/>
      </xdr:nvCxnSpPr>
      <xdr:spPr>
        <a:xfrm flipV="1">
          <a:off x="3098800" y="13644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75" name="テキスト ボックス 374"/>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146050</xdr:rowOff>
    </xdr:from>
    <xdr:to>
      <xdr:col>15</xdr:col>
      <xdr:colOff>98425</xdr:colOff>
      <xdr:row>80</xdr:row>
      <xdr:rowOff>27939</xdr:rowOff>
    </xdr:to>
    <xdr:cxnSp macro="">
      <xdr:nvCxnSpPr>
        <xdr:cNvPr id="376" name="直線コネクタ 375"/>
        <xdr:cNvCxnSpPr/>
      </xdr:nvCxnSpPr>
      <xdr:spPr>
        <a:xfrm flipV="1">
          <a:off x="2209800" y="136906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78" name="テキスト ボックス 377"/>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27939</xdr:rowOff>
    </xdr:from>
    <xdr:to>
      <xdr:col>11</xdr:col>
      <xdr:colOff>9525</xdr:colOff>
      <xdr:row>80</xdr:row>
      <xdr:rowOff>111761</xdr:rowOff>
    </xdr:to>
    <xdr:cxnSp macro="">
      <xdr:nvCxnSpPr>
        <xdr:cNvPr id="379" name="直線コネクタ 378"/>
        <xdr:cNvCxnSpPr/>
      </xdr:nvCxnSpPr>
      <xdr:spPr>
        <a:xfrm flipV="1">
          <a:off x="1320800" y="137439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0" name="フローチャート: 判断 379"/>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81" name="テキスト ボックス 380"/>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2" name="フローチャート: 判断 381"/>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3" name="テキスト ボックス 382"/>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3811</xdr:rowOff>
    </xdr:from>
    <xdr:to>
      <xdr:col>24</xdr:col>
      <xdr:colOff>76200</xdr:colOff>
      <xdr:row>79</xdr:row>
      <xdr:rowOff>105411</xdr:rowOff>
    </xdr:to>
    <xdr:sp macro="" textlink="">
      <xdr:nvSpPr>
        <xdr:cNvPr id="389" name="楕円 388"/>
        <xdr:cNvSpPr/>
      </xdr:nvSpPr>
      <xdr:spPr>
        <a:xfrm>
          <a:off x="47752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147338</xdr:rowOff>
    </xdr:from>
    <xdr:ext cx="762000" cy="259045"/>
    <xdr:sp macro="" textlink="">
      <xdr:nvSpPr>
        <xdr:cNvPr id="390" name="公債費該当値テキスト"/>
        <xdr:cNvSpPr txBox="1"/>
      </xdr:nvSpPr>
      <xdr:spPr>
        <a:xfrm>
          <a:off x="49149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49530</xdr:rowOff>
    </xdr:from>
    <xdr:to>
      <xdr:col>20</xdr:col>
      <xdr:colOff>38100</xdr:colOff>
      <xdr:row>79</xdr:row>
      <xdr:rowOff>151130</xdr:rowOff>
    </xdr:to>
    <xdr:sp macro="" textlink="">
      <xdr:nvSpPr>
        <xdr:cNvPr id="391" name="楕円 390"/>
        <xdr:cNvSpPr/>
      </xdr:nvSpPr>
      <xdr:spPr>
        <a:xfrm>
          <a:off x="3937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135907</xdr:rowOff>
    </xdr:from>
    <xdr:ext cx="736600" cy="259045"/>
    <xdr:sp macro="" textlink="">
      <xdr:nvSpPr>
        <xdr:cNvPr id="392" name="テキスト ボックス 391"/>
        <xdr:cNvSpPr txBox="1"/>
      </xdr:nvSpPr>
      <xdr:spPr>
        <a:xfrm>
          <a:off x="3606800" y="1368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95250</xdr:rowOff>
    </xdr:from>
    <xdr:to>
      <xdr:col>15</xdr:col>
      <xdr:colOff>149225</xdr:colOff>
      <xdr:row>80</xdr:row>
      <xdr:rowOff>25400</xdr:rowOff>
    </xdr:to>
    <xdr:sp macro="" textlink="">
      <xdr:nvSpPr>
        <xdr:cNvPr id="393" name="楕円 392"/>
        <xdr:cNvSpPr/>
      </xdr:nvSpPr>
      <xdr:spPr>
        <a:xfrm>
          <a:off x="3048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10177</xdr:rowOff>
    </xdr:from>
    <xdr:ext cx="762000" cy="259045"/>
    <xdr:sp macro="" textlink="">
      <xdr:nvSpPr>
        <xdr:cNvPr id="394" name="テキスト ボックス 393"/>
        <xdr:cNvSpPr txBox="1"/>
      </xdr:nvSpPr>
      <xdr:spPr>
        <a:xfrm>
          <a:off x="2717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148589</xdr:rowOff>
    </xdr:from>
    <xdr:to>
      <xdr:col>11</xdr:col>
      <xdr:colOff>60325</xdr:colOff>
      <xdr:row>80</xdr:row>
      <xdr:rowOff>78739</xdr:rowOff>
    </xdr:to>
    <xdr:sp macro="" textlink="">
      <xdr:nvSpPr>
        <xdr:cNvPr id="395" name="楕円 394"/>
        <xdr:cNvSpPr/>
      </xdr:nvSpPr>
      <xdr:spPr>
        <a:xfrm>
          <a:off x="2159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63516</xdr:rowOff>
    </xdr:from>
    <xdr:ext cx="762000" cy="259045"/>
    <xdr:sp macro="" textlink="">
      <xdr:nvSpPr>
        <xdr:cNvPr id="396" name="テキスト ボックス 395"/>
        <xdr:cNvSpPr txBox="1"/>
      </xdr:nvSpPr>
      <xdr:spPr>
        <a:xfrm>
          <a:off x="1828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60961</xdr:rowOff>
    </xdr:from>
    <xdr:to>
      <xdr:col>6</xdr:col>
      <xdr:colOff>171450</xdr:colOff>
      <xdr:row>80</xdr:row>
      <xdr:rowOff>162561</xdr:rowOff>
    </xdr:to>
    <xdr:sp macro="" textlink="">
      <xdr:nvSpPr>
        <xdr:cNvPr id="397" name="楕円 396"/>
        <xdr:cNvSpPr/>
      </xdr:nvSpPr>
      <xdr:spPr>
        <a:xfrm>
          <a:off x="1270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147338</xdr:rowOff>
    </xdr:from>
    <xdr:ext cx="762000" cy="259045"/>
    <xdr:sp macro="" textlink="">
      <xdr:nvSpPr>
        <xdr:cNvPr id="398" name="テキスト ボックス 397"/>
        <xdr:cNvSpPr txBox="1"/>
      </xdr:nvSpPr>
      <xdr:spPr>
        <a:xfrm>
          <a:off x="939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800"/>
            </a:lnSpc>
          </a:pPr>
          <a:r>
            <a:rPr kumimoji="1" lang="ja-JP" altLang="ja-JP" sz="1300">
              <a:solidFill>
                <a:sysClr val="windowText" lastClr="000000"/>
              </a:solidFill>
              <a:effectLst/>
              <a:latin typeface="+mn-lt"/>
              <a:ea typeface="+mn-ea"/>
              <a:cs typeface="+mn-cs"/>
            </a:rPr>
            <a:t>　扶助費、補助費等が類似団体内平均値を大きく下回っているため、公債費以外の合計でも類似団体内平均値を大きく下回っている状況である。</a:t>
          </a:r>
          <a:endParaRPr lang="ja-JP" altLang="ja-JP" sz="13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157480</xdr:rowOff>
    </xdr:from>
    <xdr:to>
      <xdr:col>82</xdr:col>
      <xdr:colOff>107950</xdr:colOff>
      <xdr:row>81</xdr:row>
      <xdr:rowOff>31750</xdr:rowOff>
    </xdr:to>
    <xdr:cxnSp macro="">
      <xdr:nvCxnSpPr>
        <xdr:cNvPr id="426" name="直線コネクタ 425"/>
        <xdr:cNvCxnSpPr/>
      </xdr:nvCxnSpPr>
      <xdr:spPr>
        <a:xfrm flipV="1">
          <a:off x="16510000" y="13016230"/>
          <a:ext cx="0" cy="902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3827</xdr:rowOff>
    </xdr:from>
    <xdr:ext cx="762000" cy="259045"/>
    <xdr:sp macro="" textlink="">
      <xdr:nvSpPr>
        <xdr:cNvPr id="427" name="公債費以外最小値テキスト"/>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31750</xdr:rowOff>
    </xdr:from>
    <xdr:to>
      <xdr:col>82</xdr:col>
      <xdr:colOff>196850</xdr:colOff>
      <xdr:row>81</xdr:row>
      <xdr:rowOff>31750</xdr:rowOff>
    </xdr:to>
    <xdr:cxnSp macro="">
      <xdr:nvCxnSpPr>
        <xdr:cNvPr id="428" name="直線コネクタ 427"/>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72407</xdr:rowOff>
    </xdr:from>
    <xdr:ext cx="762000" cy="259045"/>
    <xdr:sp macro="" textlink="">
      <xdr:nvSpPr>
        <xdr:cNvPr id="429" name="公債費以外最大値テキスト"/>
        <xdr:cNvSpPr txBox="1"/>
      </xdr:nvSpPr>
      <xdr:spPr>
        <a:xfrm>
          <a:off x="16598900" y="1275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157480</xdr:rowOff>
    </xdr:from>
    <xdr:to>
      <xdr:col>82</xdr:col>
      <xdr:colOff>196850</xdr:colOff>
      <xdr:row>75</xdr:row>
      <xdr:rowOff>157480</xdr:rowOff>
    </xdr:to>
    <xdr:cxnSp macro="">
      <xdr:nvCxnSpPr>
        <xdr:cNvPr id="430" name="直線コネクタ 429"/>
        <xdr:cNvCxnSpPr/>
      </xdr:nvCxnSpPr>
      <xdr:spPr>
        <a:xfrm>
          <a:off x="16421100" y="13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50800</xdr:rowOff>
    </xdr:from>
    <xdr:to>
      <xdr:col>82</xdr:col>
      <xdr:colOff>107950</xdr:colOff>
      <xdr:row>75</xdr:row>
      <xdr:rowOff>161289</xdr:rowOff>
    </xdr:to>
    <xdr:cxnSp macro="">
      <xdr:nvCxnSpPr>
        <xdr:cNvPr id="431" name="直線コネクタ 430"/>
        <xdr:cNvCxnSpPr/>
      </xdr:nvCxnSpPr>
      <xdr:spPr>
        <a:xfrm>
          <a:off x="15671800" y="12909550"/>
          <a:ext cx="8382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162577</xdr:rowOff>
    </xdr:from>
    <xdr:ext cx="762000" cy="259045"/>
    <xdr:sp macro="" textlink="">
      <xdr:nvSpPr>
        <xdr:cNvPr id="432" name="公債費以外平均値テキスト"/>
        <xdr:cNvSpPr txBox="1"/>
      </xdr:nvSpPr>
      <xdr:spPr>
        <a:xfrm>
          <a:off x="16598900" y="1336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3" name="フローチャート: 判断 432"/>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168910</xdr:rowOff>
    </xdr:from>
    <xdr:to>
      <xdr:col>78</xdr:col>
      <xdr:colOff>69850</xdr:colOff>
      <xdr:row>75</xdr:row>
      <xdr:rowOff>50800</xdr:rowOff>
    </xdr:to>
    <xdr:cxnSp macro="">
      <xdr:nvCxnSpPr>
        <xdr:cNvPr id="434" name="直線コネクタ 433"/>
        <xdr:cNvCxnSpPr/>
      </xdr:nvCxnSpPr>
      <xdr:spPr>
        <a:xfrm>
          <a:off x="14782800" y="128562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152400</xdr:rowOff>
    </xdr:from>
    <xdr:to>
      <xdr:col>78</xdr:col>
      <xdr:colOff>120650</xdr:colOff>
      <xdr:row>78</xdr:row>
      <xdr:rowOff>82550</xdr:rowOff>
    </xdr:to>
    <xdr:sp macro="" textlink="">
      <xdr:nvSpPr>
        <xdr:cNvPr id="435" name="フローチャート: 判断 434"/>
        <xdr:cNvSpPr/>
      </xdr:nvSpPr>
      <xdr:spPr>
        <a:xfrm>
          <a:off x="15621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67327</xdr:rowOff>
    </xdr:from>
    <xdr:ext cx="736600" cy="259045"/>
    <xdr:sp macro="" textlink="">
      <xdr:nvSpPr>
        <xdr:cNvPr id="436" name="テキスト ボックス 435"/>
        <xdr:cNvSpPr txBox="1"/>
      </xdr:nvSpPr>
      <xdr:spPr>
        <a:xfrm>
          <a:off x="15290800" y="1344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77470</xdr:rowOff>
    </xdr:from>
    <xdr:to>
      <xdr:col>73</xdr:col>
      <xdr:colOff>180975</xdr:colOff>
      <xdr:row>74</xdr:row>
      <xdr:rowOff>168910</xdr:rowOff>
    </xdr:to>
    <xdr:cxnSp macro="">
      <xdr:nvCxnSpPr>
        <xdr:cNvPr id="437" name="直線コネクタ 436"/>
        <xdr:cNvCxnSpPr/>
      </xdr:nvCxnSpPr>
      <xdr:spPr>
        <a:xfrm>
          <a:off x="13893800" y="1276477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57150</xdr:rowOff>
    </xdr:from>
    <xdr:to>
      <xdr:col>74</xdr:col>
      <xdr:colOff>31750</xdr:colOff>
      <xdr:row>77</xdr:row>
      <xdr:rowOff>158750</xdr:rowOff>
    </xdr:to>
    <xdr:sp macro="" textlink="">
      <xdr:nvSpPr>
        <xdr:cNvPr id="438" name="フローチャート: 判断 437"/>
        <xdr:cNvSpPr/>
      </xdr:nvSpPr>
      <xdr:spPr>
        <a:xfrm>
          <a:off x="14732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143527</xdr:rowOff>
    </xdr:from>
    <xdr:ext cx="762000" cy="259045"/>
    <xdr:sp macro="" textlink="">
      <xdr:nvSpPr>
        <xdr:cNvPr id="439" name="テキスト ボックス 438"/>
        <xdr:cNvSpPr txBox="1"/>
      </xdr:nvSpPr>
      <xdr:spPr>
        <a:xfrm>
          <a:off x="14401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77470</xdr:rowOff>
    </xdr:from>
    <xdr:to>
      <xdr:col>69</xdr:col>
      <xdr:colOff>92075</xdr:colOff>
      <xdr:row>74</xdr:row>
      <xdr:rowOff>92710</xdr:rowOff>
    </xdr:to>
    <xdr:cxnSp macro="">
      <xdr:nvCxnSpPr>
        <xdr:cNvPr id="440" name="直線コネクタ 439"/>
        <xdr:cNvCxnSpPr/>
      </xdr:nvCxnSpPr>
      <xdr:spPr>
        <a:xfrm flipV="1">
          <a:off x="13004800" y="127647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4" name="テキスト ボックス 44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110490</xdr:rowOff>
    </xdr:from>
    <xdr:to>
      <xdr:col>82</xdr:col>
      <xdr:colOff>158750</xdr:colOff>
      <xdr:row>76</xdr:row>
      <xdr:rowOff>40639</xdr:rowOff>
    </xdr:to>
    <xdr:sp macro="" textlink="">
      <xdr:nvSpPr>
        <xdr:cNvPr id="450" name="楕円 449"/>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19067</xdr:rowOff>
    </xdr:from>
    <xdr:ext cx="762000" cy="259045"/>
    <xdr:sp macro="" textlink="">
      <xdr:nvSpPr>
        <xdr:cNvPr id="451" name="公債費以外該当値テキスト"/>
        <xdr:cNvSpPr txBox="1"/>
      </xdr:nvSpPr>
      <xdr:spPr>
        <a:xfrm>
          <a:off x="16598900" y="1287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0</xdr:rowOff>
    </xdr:from>
    <xdr:to>
      <xdr:col>78</xdr:col>
      <xdr:colOff>120650</xdr:colOff>
      <xdr:row>75</xdr:row>
      <xdr:rowOff>101600</xdr:rowOff>
    </xdr:to>
    <xdr:sp macro="" textlink="">
      <xdr:nvSpPr>
        <xdr:cNvPr id="452" name="楕円 451"/>
        <xdr:cNvSpPr/>
      </xdr:nvSpPr>
      <xdr:spPr>
        <a:xfrm>
          <a:off x="15621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111777</xdr:rowOff>
    </xdr:from>
    <xdr:ext cx="736600" cy="259045"/>
    <xdr:sp macro="" textlink="">
      <xdr:nvSpPr>
        <xdr:cNvPr id="453" name="テキスト ボックス 452"/>
        <xdr:cNvSpPr txBox="1"/>
      </xdr:nvSpPr>
      <xdr:spPr>
        <a:xfrm>
          <a:off x="15290800" y="1262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118110</xdr:rowOff>
    </xdr:from>
    <xdr:to>
      <xdr:col>74</xdr:col>
      <xdr:colOff>31750</xdr:colOff>
      <xdr:row>75</xdr:row>
      <xdr:rowOff>48260</xdr:rowOff>
    </xdr:to>
    <xdr:sp macro="" textlink="">
      <xdr:nvSpPr>
        <xdr:cNvPr id="454" name="楕円 453"/>
        <xdr:cNvSpPr/>
      </xdr:nvSpPr>
      <xdr:spPr>
        <a:xfrm>
          <a:off x="14732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58437</xdr:rowOff>
    </xdr:from>
    <xdr:ext cx="762000" cy="259045"/>
    <xdr:sp macro="" textlink="">
      <xdr:nvSpPr>
        <xdr:cNvPr id="455" name="テキスト ボックス 454"/>
        <xdr:cNvSpPr txBox="1"/>
      </xdr:nvSpPr>
      <xdr:spPr>
        <a:xfrm>
          <a:off x="14401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26670</xdr:rowOff>
    </xdr:from>
    <xdr:to>
      <xdr:col>69</xdr:col>
      <xdr:colOff>142875</xdr:colOff>
      <xdr:row>74</xdr:row>
      <xdr:rowOff>128270</xdr:rowOff>
    </xdr:to>
    <xdr:sp macro="" textlink="">
      <xdr:nvSpPr>
        <xdr:cNvPr id="456" name="楕円 455"/>
        <xdr:cNvSpPr/>
      </xdr:nvSpPr>
      <xdr:spPr>
        <a:xfrm>
          <a:off x="13843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138447</xdr:rowOff>
    </xdr:from>
    <xdr:ext cx="762000" cy="259045"/>
    <xdr:sp macro="" textlink="">
      <xdr:nvSpPr>
        <xdr:cNvPr id="457" name="テキスト ボックス 456"/>
        <xdr:cNvSpPr txBox="1"/>
      </xdr:nvSpPr>
      <xdr:spPr>
        <a:xfrm>
          <a:off x="13512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41910</xdr:rowOff>
    </xdr:from>
    <xdr:to>
      <xdr:col>65</xdr:col>
      <xdr:colOff>53975</xdr:colOff>
      <xdr:row>74</xdr:row>
      <xdr:rowOff>143510</xdr:rowOff>
    </xdr:to>
    <xdr:sp macro="" textlink="">
      <xdr:nvSpPr>
        <xdr:cNvPr id="458" name="楕円 457"/>
        <xdr:cNvSpPr/>
      </xdr:nvSpPr>
      <xdr:spPr>
        <a:xfrm>
          <a:off x="12954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153687</xdr:rowOff>
    </xdr:from>
    <xdr:ext cx="762000" cy="259045"/>
    <xdr:sp macro="" textlink="">
      <xdr:nvSpPr>
        <xdr:cNvPr id="459" name="テキスト ボックス 458"/>
        <xdr:cNvSpPr txBox="1"/>
      </xdr:nvSpPr>
      <xdr:spPr>
        <a:xfrm>
          <a:off x="12623800" y="1249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岐阜県郡上市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157042</xdr:rowOff>
    </xdr:from>
    <xdr:to>
      <xdr:col>29</xdr:col>
      <xdr:colOff>127000</xdr:colOff>
      <xdr:row>13</xdr:row>
      <xdr:rowOff>8395</xdr:rowOff>
    </xdr:to>
    <xdr:cxnSp macro="">
      <xdr:nvCxnSpPr>
        <xdr:cNvPr id="50" name="直線コネクタ 49"/>
        <xdr:cNvCxnSpPr/>
      </xdr:nvCxnSpPr>
      <xdr:spPr bwMode="auto">
        <a:xfrm flipV="1">
          <a:off x="5003800" y="2262067"/>
          <a:ext cx="647700" cy="22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7872</xdr:rowOff>
    </xdr:from>
    <xdr:ext cx="762000" cy="259045"/>
    <xdr:sp macro="" textlink="">
      <xdr:nvSpPr>
        <xdr:cNvPr id="51" name="人口1人当たり決算額の推移平均値テキスト130"/>
        <xdr:cNvSpPr txBox="1"/>
      </xdr:nvSpPr>
      <xdr:spPr>
        <a:xfrm>
          <a:off x="5740400" y="2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8395</xdr:rowOff>
    </xdr:from>
    <xdr:to>
      <xdr:col>26</xdr:col>
      <xdr:colOff>50800</xdr:colOff>
      <xdr:row>13</xdr:row>
      <xdr:rowOff>27349</xdr:rowOff>
    </xdr:to>
    <xdr:cxnSp macro="">
      <xdr:nvCxnSpPr>
        <xdr:cNvPr id="53" name="直線コネクタ 52"/>
        <xdr:cNvCxnSpPr/>
      </xdr:nvCxnSpPr>
      <xdr:spPr bwMode="auto">
        <a:xfrm flipV="1">
          <a:off x="4305300" y="2284870"/>
          <a:ext cx="698500" cy="18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142613</xdr:rowOff>
    </xdr:from>
    <xdr:ext cx="736600" cy="259045"/>
    <xdr:sp macro="" textlink="">
      <xdr:nvSpPr>
        <xdr:cNvPr id="55" name="テキスト ボックス 54"/>
        <xdr:cNvSpPr txBox="1"/>
      </xdr:nvSpPr>
      <xdr:spPr>
        <a:xfrm>
          <a:off x="4622800" y="276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27349</xdr:rowOff>
    </xdr:from>
    <xdr:to>
      <xdr:col>22</xdr:col>
      <xdr:colOff>114300</xdr:colOff>
      <xdr:row>13</xdr:row>
      <xdr:rowOff>52362</xdr:rowOff>
    </xdr:to>
    <xdr:cxnSp macro="">
      <xdr:nvCxnSpPr>
        <xdr:cNvPr id="56" name="直線コネクタ 55"/>
        <xdr:cNvCxnSpPr/>
      </xdr:nvCxnSpPr>
      <xdr:spPr bwMode="auto">
        <a:xfrm flipV="1">
          <a:off x="3606800" y="2303824"/>
          <a:ext cx="698500" cy="25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100112</xdr:rowOff>
    </xdr:from>
    <xdr:ext cx="762000" cy="259045"/>
    <xdr:sp macro="" textlink="">
      <xdr:nvSpPr>
        <xdr:cNvPr id="58" name="テキスト ボックス 57"/>
        <xdr:cNvSpPr txBox="1"/>
      </xdr:nvSpPr>
      <xdr:spPr>
        <a:xfrm>
          <a:off x="3924300" y="271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52076</xdr:rowOff>
    </xdr:from>
    <xdr:to>
      <xdr:col>18</xdr:col>
      <xdr:colOff>177800</xdr:colOff>
      <xdr:row>13</xdr:row>
      <xdr:rowOff>52362</xdr:rowOff>
    </xdr:to>
    <xdr:cxnSp macro="">
      <xdr:nvCxnSpPr>
        <xdr:cNvPr id="59" name="直線コネクタ 58"/>
        <xdr:cNvCxnSpPr/>
      </xdr:nvCxnSpPr>
      <xdr:spPr bwMode="auto">
        <a:xfrm>
          <a:off x="2908300" y="2328551"/>
          <a:ext cx="698500" cy="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123768</xdr:rowOff>
    </xdr:from>
    <xdr:to>
      <xdr:col>19</xdr:col>
      <xdr:colOff>38100</xdr:colOff>
      <xdr:row>14</xdr:row>
      <xdr:rowOff>53918</xdr:rowOff>
    </xdr:to>
    <xdr:sp macro="" textlink="">
      <xdr:nvSpPr>
        <xdr:cNvPr id="60" name="フローチャート: 判断 59"/>
        <xdr:cNvSpPr/>
      </xdr:nvSpPr>
      <xdr:spPr bwMode="auto">
        <a:xfrm>
          <a:off x="3556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38695</xdr:rowOff>
    </xdr:from>
    <xdr:ext cx="762000" cy="259045"/>
    <xdr:sp macro="" textlink="">
      <xdr:nvSpPr>
        <xdr:cNvPr id="61" name="テキスト ボックス 60"/>
        <xdr:cNvSpPr txBox="1"/>
      </xdr:nvSpPr>
      <xdr:spPr>
        <a:xfrm>
          <a:off x="3225800" y="248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8992</xdr:rowOff>
    </xdr:from>
    <xdr:to>
      <xdr:col>15</xdr:col>
      <xdr:colOff>101600</xdr:colOff>
      <xdr:row>14</xdr:row>
      <xdr:rowOff>110592</xdr:rowOff>
    </xdr:to>
    <xdr:sp macro="" textlink="">
      <xdr:nvSpPr>
        <xdr:cNvPr id="62" name="フローチャート: 判断 61"/>
        <xdr:cNvSpPr/>
      </xdr:nvSpPr>
      <xdr:spPr bwMode="auto">
        <a:xfrm>
          <a:off x="2857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95369</xdr:rowOff>
    </xdr:from>
    <xdr:ext cx="762000" cy="259045"/>
    <xdr:sp macro="" textlink="">
      <xdr:nvSpPr>
        <xdr:cNvPr id="63" name="テキスト ボックス 62"/>
        <xdr:cNvSpPr txBox="1"/>
      </xdr:nvSpPr>
      <xdr:spPr>
        <a:xfrm>
          <a:off x="2527300" y="25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106242</xdr:rowOff>
    </xdr:from>
    <xdr:to>
      <xdr:col>29</xdr:col>
      <xdr:colOff>177800</xdr:colOff>
      <xdr:row>13</xdr:row>
      <xdr:rowOff>36392</xdr:rowOff>
    </xdr:to>
    <xdr:sp macro="" textlink="">
      <xdr:nvSpPr>
        <xdr:cNvPr id="69" name="楕円 68"/>
        <xdr:cNvSpPr/>
      </xdr:nvSpPr>
      <xdr:spPr bwMode="auto">
        <a:xfrm>
          <a:off x="5600700" y="2211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122769</xdr:rowOff>
    </xdr:from>
    <xdr:ext cx="762000" cy="259045"/>
    <xdr:sp macro="" textlink="">
      <xdr:nvSpPr>
        <xdr:cNvPr id="70" name="人口1人当たり決算額の推移該当値テキスト130"/>
        <xdr:cNvSpPr txBox="1"/>
      </xdr:nvSpPr>
      <xdr:spPr>
        <a:xfrm>
          <a:off x="5740400" y="2056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129045</xdr:rowOff>
    </xdr:from>
    <xdr:to>
      <xdr:col>26</xdr:col>
      <xdr:colOff>101600</xdr:colOff>
      <xdr:row>13</xdr:row>
      <xdr:rowOff>59195</xdr:rowOff>
    </xdr:to>
    <xdr:sp macro="" textlink="">
      <xdr:nvSpPr>
        <xdr:cNvPr id="71" name="楕円 70"/>
        <xdr:cNvSpPr/>
      </xdr:nvSpPr>
      <xdr:spPr bwMode="auto">
        <a:xfrm>
          <a:off x="4953000" y="2234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69372</xdr:rowOff>
    </xdr:from>
    <xdr:ext cx="736600" cy="259045"/>
    <xdr:sp macro="" textlink="">
      <xdr:nvSpPr>
        <xdr:cNvPr id="72" name="テキスト ボックス 71"/>
        <xdr:cNvSpPr txBox="1"/>
      </xdr:nvSpPr>
      <xdr:spPr>
        <a:xfrm>
          <a:off x="4622800" y="2002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147999</xdr:rowOff>
    </xdr:from>
    <xdr:to>
      <xdr:col>22</xdr:col>
      <xdr:colOff>165100</xdr:colOff>
      <xdr:row>13</xdr:row>
      <xdr:rowOff>78149</xdr:rowOff>
    </xdr:to>
    <xdr:sp macro="" textlink="">
      <xdr:nvSpPr>
        <xdr:cNvPr id="73" name="楕円 72"/>
        <xdr:cNvSpPr/>
      </xdr:nvSpPr>
      <xdr:spPr bwMode="auto">
        <a:xfrm>
          <a:off x="4254500" y="2253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88326</xdr:rowOff>
    </xdr:from>
    <xdr:ext cx="762000" cy="259045"/>
    <xdr:sp macro="" textlink="">
      <xdr:nvSpPr>
        <xdr:cNvPr id="74" name="テキスト ボックス 73"/>
        <xdr:cNvSpPr txBox="1"/>
      </xdr:nvSpPr>
      <xdr:spPr>
        <a:xfrm>
          <a:off x="3924300" y="202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1562</xdr:rowOff>
    </xdr:from>
    <xdr:to>
      <xdr:col>19</xdr:col>
      <xdr:colOff>38100</xdr:colOff>
      <xdr:row>13</xdr:row>
      <xdr:rowOff>103162</xdr:rowOff>
    </xdr:to>
    <xdr:sp macro="" textlink="">
      <xdr:nvSpPr>
        <xdr:cNvPr id="75" name="楕円 74"/>
        <xdr:cNvSpPr/>
      </xdr:nvSpPr>
      <xdr:spPr bwMode="auto">
        <a:xfrm>
          <a:off x="3556000" y="2278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113339</xdr:rowOff>
    </xdr:from>
    <xdr:ext cx="762000" cy="259045"/>
    <xdr:sp macro="" textlink="">
      <xdr:nvSpPr>
        <xdr:cNvPr id="76" name="テキスト ボックス 75"/>
        <xdr:cNvSpPr txBox="1"/>
      </xdr:nvSpPr>
      <xdr:spPr>
        <a:xfrm>
          <a:off x="3225800" y="204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1276</xdr:rowOff>
    </xdr:from>
    <xdr:to>
      <xdr:col>15</xdr:col>
      <xdr:colOff>101600</xdr:colOff>
      <xdr:row>13</xdr:row>
      <xdr:rowOff>102876</xdr:rowOff>
    </xdr:to>
    <xdr:sp macro="" textlink="">
      <xdr:nvSpPr>
        <xdr:cNvPr id="77" name="楕円 76"/>
        <xdr:cNvSpPr/>
      </xdr:nvSpPr>
      <xdr:spPr bwMode="auto">
        <a:xfrm>
          <a:off x="2857500" y="2277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113053</xdr:rowOff>
    </xdr:from>
    <xdr:ext cx="762000" cy="259045"/>
    <xdr:sp macro="" textlink="">
      <xdr:nvSpPr>
        <xdr:cNvPr id="78" name="テキスト ボックス 77"/>
        <xdr:cNvSpPr txBox="1"/>
      </xdr:nvSpPr>
      <xdr:spPr>
        <a:xfrm>
          <a:off x="2527300" y="20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230739</xdr:rowOff>
    </xdr:from>
    <xdr:to>
      <xdr:col>29</xdr:col>
      <xdr:colOff>127000</xdr:colOff>
      <xdr:row>34</xdr:row>
      <xdr:rowOff>307846</xdr:rowOff>
    </xdr:to>
    <xdr:cxnSp macro="">
      <xdr:nvCxnSpPr>
        <xdr:cNvPr id="110" name="直線コネクタ 109"/>
        <xdr:cNvCxnSpPr/>
      </xdr:nvCxnSpPr>
      <xdr:spPr bwMode="auto">
        <a:xfrm>
          <a:off x="5003800" y="6498189"/>
          <a:ext cx="647700" cy="77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292490</xdr:rowOff>
    </xdr:from>
    <xdr:ext cx="762000" cy="259045"/>
    <xdr:sp macro="" textlink="">
      <xdr:nvSpPr>
        <xdr:cNvPr id="111" name="人口1人当たり決算額の推移平均値テキスト445"/>
        <xdr:cNvSpPr txBox="1"/>
      </xdr:nvSpPr>
      <xdr:spPr>
        <a:xfrm>
          <a:off x="5740400" y="6902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230739</xdr:rowOff>
    </xdr:from>
    <xdr:to>
      <xdr:col>26</xdr:col>
      <xdr:colOff>50800</xdr:colOff>
      <xdr:row>34</xdr:row>
      <xdr:rowOff>253759</xdr:rowOff>
    </xdr:to>
    <xdr:cxnSp macro="">
      <xdr:nvCxnSpPr>
        <xdr:cNvPr id="113" name="直線コネクタ 112"/>
        <xdr:cNvCxnSpPr/>
      </xdr:nvCxnSpPr>
      <xdr:spPr bwMode="auto">
        <a:xfrm flipV="1">
          <a:off x="4305300" y="6498189"/>
          <a:ext cx="698500" cy="23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42516</xdr:rowOff>
    </xdr:from>
    <xdr:ext cx="736600" cy="259045"/>
    <xdr:sp macro="" textlink="">
      <xdr:nvSpPr>
        <xdr:cNvPr id="115" name="テキスト ボックス 114"/>
        <xdr:cNvSpPr txBox="1"/>
      </xdr:nvSpPr>
      <xdr:spPr>
        <a:xfrm>
          <a:off x="4622800" y="699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222760</xdr:rowOff>
    </xdr:from>
    <xdr:to>
      <xdr:col>22</xdr:col>
      <xdr:colOff>114300</xdr:colOff>
      <xdr:row>34</xdr:row>
      <xdr:rowOff>253759</xdr:rowOff>
    </xdr:to>
    <xdr:cxnSp macro="">
      <xdr:nvCxnSpPr>
        <xdr:cNvPr id="116" name="直線コネクタ 115"/>
        <xdr:cNvCxnSpPr/>
      </xdr:nvCxnSpPr>
      <xdr:spPr bwMode="auto">
        <a:xfrm>
          <a:off x="3606800" y="6490210"/>
          <a:ext cx="698500" cy="30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45122</xdr:rowOff>
    </xdr:from>
    <xdr:ext cx="762000" cy="259045"/>
    <xdr:sp macro="" textlink="">
      <xdr:nvSpPr>
        <xdr:cNvPr id="118" name="テキスト ボックス 117"/>
        <xdr:cNvSpPr txBox="1"/>
      </xdr:nvSpPr>
      <xdr:spPr>
        <a:xfrm>
          <a:off x="3924300" y="699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338341</xdr:rowOff>
    </xdr:from>
    <xdr:to>
      <xdr:col>18</xdr:col>
      <xdr:colOff>177800</xdr:colOff>
      <xdr:row>34</xdr:row>
      <xdr:rowOff>222760</xdr:rowOff>
    </xdr:to>
    <xdr:cxnSp macro="">
      <xdr:nvCxnSpPr>
        <xdr:cNvPr id="119" name="直線コネクタ 118"/>
        <xdr:cNvCxnSpPr/>
      </xdr:nvCxnSpPr>
      <xdr:spPr bwMode="auto">
        <a:xfrm>
          <a:off x="2908300" y="6262891"/>
          <a:ext cx="698500" cy="227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215943</xdr:rowOff>
    </xdr:from>
    <xdr:to>
      <xdr:col>19</xdr:col>
      <xdr:colOff>38100</xdr:colOff>
      <xdr:row>35</xdr:row>
      <xdr:rowOff>317543</xdr:rowOff>
    </xdr:to>
    <xdr:sp macro="" textlink="">
      <xdr:nvSpPr>
        <xdr:cNvPr id="120" name="フローチャート: 判断 119"/>
        <xdr:cNvSpPr/>
      </xdr:nvSpPr>
      <xdr:spPr bwMode="auto">
        <a:xfrm>
          <a:off x="35560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302320</xdr:rowOff>
    </xdr:from>
    <xdr:ext cx="762000" cy="259045"/>
    <xdr:sp macro="" textlink="">
      <xdr:nvSpPr>
        <xdr:cNvPr id="121" name="テキスト ボックス 120"/>
        <xdr:cNvSpPr txBox="1"/>
      </xdr:nvSpPr>
      <xdr:spPr>
        <a:xfrm>
          <a:off x="3225800" y="69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159387</xdr:rowOff>
    </xdr:from>
    <xdr:to>
      <xdr:col>15</xdr:col>
      <xdr:colOff>101600</xdr:colOff>
      <xdr:row>35</xdr:row>
      <xdr:rowOff>260987</xdr:rowOff>
    </xdr:to>
    <xdr:sp macro="" textlink="">
      <xdr:nvSpPr>
        <xdr:cNvPr id="122" name="フローチャート: 判断 121"/>
        <xdr:cNvSpPr/>
      </xdr:nvSpPr>
      <xdr:spPr bwMode="auto">
        <a:xfrm>
          <a:off x="28575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245764</xdr:rowOff>
    </xdr:from>
    <xdr:ext cx="762000" cy="259045"/>
    <xdr:sp macro="" textlink="">
      <xdr:nvSpPr>
        <xdr:cNvPr id="123" name="テキスト ボックス 122"/>
        <xdr:cNvSpPr txBox="1"/>
      </xdr:nvSpPr>
      <xdr:spPr>
        <a:xfrm>
          <a:off x="25273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257046</xdr:rowOff>
    </xdr:from>
    <xdr:to>
      <xdr:col>29</xdr:col>
      <xdr:colOff>177800</xdr:colOff>
      <xdr:row>35</xdr:row>
      <xdr:rowOff>15746</xdr:rowOff>
    </xdr:to>
    <xdr:sp macro="" textlink="">
      <xdr:nvSpPr>
        <xdr:cNvPr id="129" name="楕円 128"/>
        <xdr:cNvSpPr/>
      </xdr:nvSpPr>
      <xdr:spPr bwMode="auto">
        <a:xfrm>
          <a:off x="5600700" y="6524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102123</xdr:rowOff>
    </xdr:from>
    <xdr:ext cx="762000" cy="259045"/>
    <xdr:sp macro="" textlink="">
      <xdr:nvSpPr>
        <xdr:cNvPr id="130" name="人口1人当たり決算額の推移該当値テキスト445"/>
        <xdr:cNvSpPr txBox="1"/>
      </xdr:nvSpPr>
      <xdr:spPr>
        <a:xfrm>
          <a:off x="5740400" y="636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179939</xdr:rowOff>
    </xdr:from>
    <xdr:to>
      <xdr:col>26</xdr:col>
      <xdr:colOff>101600</xdr:colOff>
      <xdr:row>34</xdr:row>
      <xdr:rowOff>281539</xdr:rowOff>
    </xdr:to>
    <xdr:sp macro="" textlink="">
      <xdr:nvSpPr>
        <xdr:cNvPr id="131" name="楕円 130"/>
        <xdr:cNvSpPr/>
      </xdr:nvSpPr>
      <xdr:spPr bwMode="auto">
        <a:xfrm>
          <a:off x="4953000" y="6447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291716</xdr:rowOff>
    </xdr:from>
    <xdr:ext cx="736600" cy="259045"/>
    <xdr:sp macro="" textlink="">
      <xdr:nvSpPr>
        <xdr:cNvPr id="132" name="テキスト ボックス 131"/>
        <xdr:cNvSpPr txBox="1"/>
      </xdr:nvSpPr>
      <xdr:spPr>
        <a:xfrm>
          <a:off x="4622800" y="621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202959</xdr:rowOff>
    </xdr:from>
    <xdr:to>
      <xdr:col>22</xdr:col>
      <xdr:colOff>165100</xdr:colOff>
      <xdr:row>34</xdr:row>
      <xdr:rowOff>304558</xdr:rowOff>
    </xdr:to>
    <xdr:sp macro="" textlink="">
      <xdr:nvSpPr>
        <xdr:cNvPr id="133" name="楕円 132"/>
        <xdr:cNvSpPr/>
      </xdr:nvSpPr>
      <xdr:spPr bwMode="auto">
        <a:xfrm>
          <a:off x="4254500" y="647040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314736</xdr:rowOff>
    </xdr:from>
    <xdr:ext cx="762000" cy="259045"/>
    <xdr:sp macro="" textlink="">
      <xdr:nvSpPr>
        <xdr:cNvPr id="134" name="テキスト ボックス 133"/>
        <xdr:cNvSpPr txBox="1"/>
      </xdr:nvSpPr>
      <xdr:spPr>
        <a:xfrm>
          <a:off x="3924300" y="6239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171960</xdr:rowOff>
    </xdr:from>
    <xdr:to>
      <xdr:col>19</xdr:col>
      <xdr:colOff>38100</xdr:colOff>
      <xdr:row>34</xdr:row>
      <xdr:rowOff>273560</xdr:rowOff>
    </xdr:to>
    <xdr:sp macro="" textlink="">
      <xdr:nvSpPr>
        <xdr:cNvPr id="135" name="楕円 134"/>
        <xdr:cNvSpPr/>
      </xdr:nvSpPr>
      <xdr:spPr bwMode="auto">
        <a:xfrm>
          <a:off x="3556000" y="6439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283737</xdr:rowOff>
    </xdr:from>
    <xdr:ext cx="762000" cy="259045"/>
    <xdr:sp macro="" textlink="">
      <xdr:nvSpPr>
        <xdr:cNvPr id="136" name="テキスト ボックス 135"/>
        <xdr:cNvSpPr txBox="1"/>
      </xdr:nvSpPr>
      <xdr:spPr>
        <a:xfrm>
          <a:off x="3225800" y="6208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287541</xdr:rowOff>
    </xdr:from>
    <xdr:to>
      <xdr:col>15</xdr:col>
      <xdr:colOff>101600</xdr:colOff>
      <xdr:row>34</xdr:row>
      <xdr:rowOff>46241</xdr:rowOff>
    </xdr:to>
    <xdr:sp macro="" textlink="">
      <xdr:nvSpPr>
        <xdr:cNvPr id="137" name="楕円 136"/>
        <xdr:cNvSpPr/>
      </xdr:nvSpPr>
      <xdr:spPr bwMode="auto">
        <a:xfrm>
          <a:off x="2857500" y="6212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56418</xdr:rowOff>
    </xdr:from>
    <xdr:ext cx="762000" cy="259045"/>
    <xdr:sp macro="" textlink="">
      <xdr:nvSpPr>
        <xdr:cNvPr id="138" name="テキスト ボックス 137"/>
        <xdr:cNvSpPr txBox="1"/>
      </xdr:nvSpPr>
      <xdr:spPr>
        <a:xfrm>
          <a:off x="2527300" y="5980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岐阜県郡上市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42,666
42,212
1,030.75
32,547,096
31,492,239
854,976
18,124,189
33,941,578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13456</xdr:rowOff>
    </xdr:from>
    <xdr:to>
      <xdr:col>24</xdr:col>
      <xdr:colOff>63500</xdr:colOff>
      <xdr:row>33</xdr:row>
      <xdr:rowOff>24962</xdr:rowOff>
    </xdr:to>
    <xdr:cxnSp macro="">
      <xdr:nvCxnSpPr>
        <xdr:cNvPr id="61" name="直線コネクタ 60"/>
        <xdr:cNvCxnSpPr/>
      </xdr:nvCxnSpPr>
      <xdr:spPr>
        <a:xfrm>
          <a:off x="3797300" y="5671306"/>
          <a:ext cx="8382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105427</xdr:rowOff>
    </xdr:from>
    <xdr:ext cx="534377" cy="259045"/>
    <xdr:sp macro="" textlink="">
      <xdr:nvSpPr>
        <xdr:cNvPr id="62" name="人件費平均値テキスト"/>
        <xdr:cNvSpPr txBox="1"/>
      </xdr:nvSpPr>
      <xdr:spPr>
        <a:xfrm>
          <a:off x="4686300" y="610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13456</xdr:rowOff>
    </xdr:from>
    <xdr:to>
      <xdr:col>19</xdr:col>
      <xdr:colOff>177800</xdr:colOff>
      <xdr:row>33</xdr:row>
      <xdr:rowOff>20542</xdr:rowOff>
    </xdr:to>
    <xdr:cxnSp macro="">
      <xdr:nvCxnSpPr>
        <xdr:cNvPr id="64" name="直線コネクタ 63"/>
        <xdr:cNvCxnSpPr/>
      </xdr:nvCxnSpPr>
      <xdr:spPr>
        <a:xfrm flipV="1">
          <a:off x="2908300" y="5671306"/>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64755</xdr:rowOff>
    </xdr:from>
    <xdr:ext cx="534377" cy="259045"/>
    <xdr:sp macro="" textlink="">
      <xdr:nvSpPr>
        <xdr:cNvPr id="66" name="テキスト ボックス 65"/>
        <xdr:cNvSpPr txBox="1"/>
      </xdr:nvSpPr>
      <xdr:spPr>
        <a:xfrm>
          <a:off x="3530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20542</xdr:rowOff>
    </xdr:from>
    <xdr:to>
      <xdr:col>15</xdr:col>
      <xdr:colOff>50800</xdr:colOff>
      <xdr:row>33</xdr:row>
      <xdr:rowOff>34792</xdr:rowOff>
    </xdr:to>
    <xdr:cxnSp macro="">
      <xdr:nvCxnSpPr>
        <xdr:cNvPr id="67" name="直線コネクタ 66"/>
        <xdr:cNvCxnSpPr/>
      </xdr:nvCxnSpPr>
      <xdr:spPr>
        <a:xfrm flipV="1">
          <a:off x="2019300" y="5678392"/>
          <a:ext cx="8890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164177</xdr:rowOff>
    </xdr:from>
    <xdr:ext cx="534377" cy="259045"/>
    <xdr:sp macro="" textlink="">
      <xdr:nvSpPr>
        <xdr:cNvPr id="69" name="テキスト ボックス 68"/>
        <xdr:cNvSpPr txBox="1"/>
      </xdr:nvSpPr>
      <xdr:spPr>
        <a:xfrm>
          <a:off x="2641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12160</xdr:rowOff>
    </xdr:from>
    <xdr:to>
      <xdr:col>10</xdr:col>
      <xdr:colOff>114300</xdr:colOff>
      <xdr:row>33</xdr:row>
      <xdr:rowOff>34792</xdr:rowOff>
    </xdr:to>
    <xdr:cxnSp macro="">
      <xdr:nvCxnSpPr>
        <xdr:cNvPr id="70" name="直線コネクタ 69"/>
        <xdr:cNvCxnSpPr/>
      </xdr:nvCxnSpPr>
      <xdr:spPr>
        <a:xfrm>
          <a:off x="1130300" y="5670010"/>
          <a:ext cx="8890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7975</xdr:rowOff>
    </xdr:from>
    <xdr:to>
      <xdr:col>10</xdr:col>
      <xdr:colOff>165100</xdr:colOff>
      <xdr:row>34</xdr:row>
      <xdr:rowOff>109575</xdr:rowOff>
    </xdr:to>
    <xdr:sp macro="" textlink="">
      <xdr:nvSpPr>
        <xdr:cNvPr id="71" name="フローチャート: 判断 70"/>
        <xdr:cNvSpPr/>
      </xdr:nvSpPr>
      <xdr:spPr>
        <a:xfrm>
          <a:off x="1968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100702</xdr:rowOff>
    </xdr:from>
    <xdr:ext cx="534377" cy="259045"/>
    <xdr:sp macro="" textlink="">
      <xdr:nvSpPr>
        <xdr:cNvPr id="72" name="テキスト ボックス 71"/>
        <xdr:cNvSpPr txBox="1"/>
      </xdr:nvSpPr>
      <xdr:spPr>
        <a:xfrm>
          <a:off x="1752111" y="5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28511</xdr:rowOff>
    </xdr:from>
    <xdr:to>
      <xdr:col>6</xdr:col>
      <xdr:colOff>38100</xdr:colOff>
      <xdr:row>34</xdr:row>
      <xdr:rowOff>130111</xdr:rowOff>
    </xdr:to>
    <xdr:sp macro="" textlink="">
      <xdr:nvSpPr>
        <xdr:cNvPr id="73" name="フローチャート: 判断 72"/>
        <xdr:cNvSpPr/>
      </xdr:nvSpPr>
      <xdr:spPr>
        <a:xfrm>
          <a:off x="1079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121238</xdr:rowOff>
    </xdr:from>
    <xdr:ext cx="534377" cy="259045"/>
    <xdr:sp macro="" textlink="">
      <xdr:nvSpPr>
        <xdr:cNvPr id="74" name="テキスト ボックス 73"/>
        <xdr:cNvSpPr txBox="1"/>
      </xdr:nvSpPr>
      <xdr:spPr>
        <a:xfrm>
          <a:off x="863111" y="595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145612</xdr:rowOff>
    </xdr:from>
    <xdr:to>
      <xdr:col>24</xdr:col>
      <xdr:colOff>114300</xdr:colOff>
      <xdr:row>33</xdr:row>
      <xdr:rowOff>75762</xdr:rowOff>
    </xdr:to>
    <xdr:sp macro="" textlink="">
      <xdr:nvSpPr>
        <xdr:cNvPr id="80" name="楕円 79"/>
        <xdr:cNvSpPr/>
      </xdr:nvSpPr>
      <xdr:spPr>
        <a:xfrm>
          <a:off x="4584700" y="563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168489</xdr:rowOff>
    </xdr:from>
    <xdr:ext cx="534377" cy="259045"/>
    <xdr:sp macro="" textlink="">
      <xdr:nvSpPr>
        <xdr:cNvPr id="81" name="人件費該当値テキスト"/>
        <xdr:cNvSpPr txBox="1"/>
      </xdr:nvSpPr>
      <xdr:spPr>
        <a:xfrm>
          <a:off x="4686300" y="548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134106</xdr:rowOff>
    </xdr:from>
    <xdr:to>
      <xdr:col>20</xdr:col>
      <xdr:colOff>38100</xdr:colOff>
      <xdr:row>33</xdr:row>
      <xdr:rowOff>64256</xdr:rowOff>
    </xdr:to>
    <xdr:sp macro="" textlink="">
      <xdr:nvSpPr>
        <xdr:cNvPr id="82" name="楕円 81"/>
        <xdr:cNvSpPr/>
      </xdr:nvSpPr>
      <xdr:spPr>
        <a:xfrm>
          <a:off x="3746500" y="562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80783</xdr:rowOff>
    </xdr:from>
    <xdr:ext cx="534377" cy="259045"/>
    <xdr:sp macro="" textlink="">
      <xdr:nvSpPr>
        <xdr:cNvPr id="83" name="テキスト ボックス 82"/>
        <xdr:cNvSpPr txBox="1"/>
      </xdr:nvSpPr>
      <xdr:spPr>
        <a:xfrm>
          <a:off x="3530111" y="539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141192</xdr:rowOff>
    </xdr:from>
    <xdr:to>
      <xdr:col>15</xdr:col>
      <xdr:colOff>101600</xdr:colOff>
      <xdr:row>33</xdr:row>
      <xdr:rowOff>71342</xdr:rowOff>
    </xdr:to>
    <xdr:sp macro="" textlink="">
      <xdr:nvSpPr>
        <xdr:cNvPr id="84" name="楕円 83"/>
        <xdr:cNvSpPr/>
      </xdr:nvSpPr>
      <xdr:spPr>
        <a:xfrm>
          <a:off x="2857500" y="562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87869</xdr:rowOff>
    </xdr:from>
    <xdr:ext cx="534377" cy="259045"/>
    <xdr:sp macro="" textlink="">
      <xdr:nvSpPr>
        <xdr:cNvPr id="85" name="テキスト ボックス 84"/>
        <xdr:cNvSpPr txBox="1"/>
      </xdr:nvSpPr>
      <xdr:spPr>
        <a:xfrm>
          <a:off x="2641111" y="540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155442</xdr:rowOff>
    </xdr:from>
    <xdr:to>
      <xdr:col>10</xdr:col>
      <xdr:colOff>165100</xdr:colOff>
      <xdr:row>33</xdr:row>
      <xdr:rowOff>85592</xdr:rowOff>
    </xdr:to>
    <xdr:sp macro="" textlink="">
      <xdr:nvSpPr>
        <xdr:cNvPr id="86" name="楕円 85"/>
        <xdr:cNvSpPr/>
      </xdr:nvSpPr>
      <xdr:spPr>
        <a:xfrm>
          <a:off x="1968500" y="564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102119</xdr:rowOff>
    </xdr:from>
    <xdr:ext cx="534377" cy="259045"/>
    <xdr:sp macro="" textlink="">
      <xdr:nvSpPr>
        <xdr:cNvPr id="87" name="テキスト ボックス 86"/>
        <xdr:cNvSpPr txBox="1"/>
      </xdr:nvSpPr>
      <xdr:spPr>
        <a:xfrm>
          <a:off x="1752111" y="541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132810</xdr:rowOff>
    </xdr:from>
    <xdr:to>
      <xdr:col>6</xdr:col>
      <xdr:colOff>38100</xdr:colOff>
      <xdr:row>33</xdr:row>
      <xdr:rowOff>62960</xdr:rowOff>
    </xdr:to>
    <xdr:sp macro="" textlink="">
      <xdr:nvSpPr>
        <xdr:cNvPr id="88" name="楕円 87"/>
        <xdr:cNvSpPr/>
      </xdr:nvSpPr>
      <xdr:spPr>
        <a:xfrm>
          <a:off x="1079500" y="561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79487</xdr:rowOff>
    </xdr:from>
    <xdr:ext cx="534377" cy="259045"/>
    <xdr:sp macro="" textlink="">
      <xdr:nvSpPr>
        <xdr:cNvPr id="89" name="テキスト ボックス 88"/>
        <xdr:cNvSpPr txBox="1"/>
      </xdr:nvSpPr>
      <xdr:spPr>
        <a:xfrm>
          <a:off x="863111" y="539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59267</xdr:rowOff>
    </xdr:from>
    <xdr:to>
      <xdr:col>24</xdr:col>
      <xdr:colOff>63500</xdr:colOff>
      <xdr:row>57</xdr:row>
      <xdr:rowOff>68750</xdr:rowOff>
    </xdr:to>
    <xdr:cxnSp macro="">
      <xdr:nvCxnSpPr>
        <xdr:cNvPr id="118" name="直線コネクタ 117"/>
        <xdr:cNvCxnSpPr/>
      </xdr:nvCxnSpPr>
      <xdr:spPr>
        <a:xfrm flipV="1">
          <a:off x="3797300" y="9831917"/>
          <a:ext cx="838200" cy="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46772</xdr:rowOff>
    </xdr:from>
    <xdr:ext cx="534377" cy="259045"/>
    <xdr:sp macro="" textlink="">
      <xdr:nvSpPr>
        <xdr:cNvPr id="119" name="物件費平均値テキスト"/>
        <xdr:cNvSpPr txBox="1"/>
      </xdr:nvSpPr>
      <xdr:spPr>
        <a:xfrm>
          <a:off x="4686300" y="981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68750</xdr:rowOff>
    </xdr:from>
    <xdr:to>
      <xdr:col>19</xdr:col>
      <xdr:colOff>177800</xdr:colOff>
      <xdr:row>57</xdr:row>
      <xdr:rowOff>81392</xdr:rowOff>
    </xdr:to>
    <xdr:cxnSp macro="">
      <xdr:nvCxnSpPr>
        <xdr:cNvPr id="121" name="直線コネクタ 120"/>
        <xdr:cNvCxnSpPr/>
      </xdr:nvCxnSpPr>
      <xdr:spPr>
        <a:xfrm flipV="1">
          <a:off x="2908300" y="9841400"/>
          <a:ext cx="889000" cy="1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164600</xdr:rowOff>
    </xdr:from>
    <xdr:ext cx="534377" cy="259045"/>
    <xdr:sp macro="" textlink="">
      <xdr:nvSpPr>
        <xdr:cNvPr id="123" name="テキスト ボックス 122"/>
        <xdr:cNvSpPr txBox="1"/>
      </xdr:nvSpPr>
      <xdr:spPr>
        <a:xfrm>
          <a:off x="3530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81392</xdr:rowOff>
    </xdr:from>
    <xdr:to>
      <xdr:col>15</xdr:col>
      <xdr:colOff>50800</xdr:colOff>
      <xdr:row>57</xdr:row>
      <xdr:rowOff>91244</xdr:rowOff>
    </xdr:to>
    <xdr:cxnSp macro="">
      <xdr:nvCxnSpPr>
        <xdr:cNvPr id="124" name="直線コネクタ 123"/>
        <xdr:cNvCxnSpPr/>
      </xdr:nvCxnSpPr>
      <xdr:spPr>
        <a:xfrm flipV="1">
          <a:off x="2019300" y="9854042"/>
          <a:ext cx="8890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161944</xdr:rowOff>
    </xdr:from>
    <xdr:ext cx="534377" cy="259045"/>
    <xdr:sp macro="" textlink="">
      <xdr:nvSpPr>
        <xdr:cNvPr id="126" name="テキスト ボックス 125"/>
        <xdr:cNvSpPr txBox="1"/>
      </xdr:nvSpPr>
      <xdr:spPr>
        <a:xfrm>
          <a:off x="2641111" y="99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91244</xdr:rowOff>
    </xdr:from>
    <xdr:to>
      <xdr:col>10</xdr:col>
      <xdr:colOff>114300</xdr:colOff>
      <xdr:row>57</xdr:row>
      <xdr:rowOff>98609</xdr:rowOff>
    </xdr:to>
    <xdr:cxnSp macro="">
      <xdr:nvCxnSpPr>
        <xdr:cNvPr id="127" name="直線コネクタ 126"/>
        <xdr:cNvCxnSpPr/>
      </xdr:nvCxnSpPr>
      <xdr:spPr>
        <a:xfrm flipV="1">
          <a:off x="1130300" y="9863894"/>
          <a:ext cx="889000" cy="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76624</xdr:rowOff>
    </xdr:from>
    <xdr:to>
      <xdr:col>10</xdr:col>
      <xdr:colOff>165100</xdr:colOff>
      <xdr:row>58</xdr:row>
      <xdr:rowOff>6774</xdr:rowOff>
    </xdr:to>
    <xdr:sp macro="" textlink="">
      <xdr:nvSpPr>
        <xdr:cNvPr id="128" name="フローチャート: 判断 127"/>
        <xdr:cNvSpPr/>
      </xdr:nvSpPr>
      <xdr:spPr>
        <a:xfrm>
          <a:off x="1968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169351</xdr:rowOff>
    </xdr:from>
    <xdr:ext cx="534377" cy="259045"/>
    <xdr:sp macro="" textlink="">
      <xdr:nvSpPr>
        <xdr:cNvPr id="129" name="テキスト ボックス 128"/>
        <xdr:cNvSpPr txBox="1"/>
      </xdr:nvSpPr>
      <xdr:spPr>
        <a:xfrm>
          <a:off x="1752111" y="994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82827</xdr:rowOff>
    </xdr:from>
    <xdr:to>
      <xdr:col>6</xdr:col>
      <xdr:colOff>38100</xdr:colOff>
      <xdr:row>58</xdr:row>
      <xdr:rowOff>12977</xdr:rowOff>
    </xdr:to>
    <xdr:sp macro="" textlink="">
      <xdr:nvSpPr>
        <xdr:cNvPr id="130" name="フローチャート: 判断 129"/>
        <xdr:cNvSpPr/>
      </xdr:nvSpPr>
      <xdr:spPr>
        <a:xfrm>
          <a:off x="1079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4104</xdr:rowOff>
    </xdr:from>
    <xdr:ext cx="534377" cy="259045"/>
    <xdr:sp macro="" textlink="">
      <xdr:nvSpPr>
        <xdr:cNvPr id="131" name="テキスト ボックス 130"/>
        <xdr:cNvSpPr txBox="1"/>
      </xdr:nvSpPr>
      <xdr:spPr>
        <a:xfrm>
          <a:off x="863111" y="994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8467</xdr:rowOff>
    </xdr:from>
    <xdr:to>
      <xdr:col>24</xdr:col>
      <xdr:colOff>114300</xdr:colOff>
      <xdr:row>57</xdr:row>
      <xdr:rowOff>110067</xdr:rowOff>
    </xdr:to>
    <xdr:sp macro="" textlink="">
      <xdr:nvSpPr>
        <xdr:cNvPr id="137" name="楕円 136"/>
        <xdr:cNvSpPr/>
      </xdr:nvSpPr>
      <xdr:spPr>
        <a:xfrm>
          <a:off x="4584700" y="978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31344</xdr:rowOff>
    </xdr:from>
    <xdr:ext cx="534377" cy="259045"/>
    <xdr:sp macro="" textlink="">
      <xdr:nvSpPr>
        <xdr:cNvPr id="138" name="物件費該当値テキスト"/>
        <xdr:cNvSpPr txBox="1"/>
      </xdr:nvSpPr>
      <xdr:spPr>
        <a:xfrm>
          <a:off x="4686300" y="963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17950</xdr:rowOff>
    </xdr:from>
    <xdr:to>
      <xdr:col>20</xdr:col>
      <xdr:colOff>38100</xdr:colOff>
      <xdr:row>57</xdr:row>
      <xdr:rowOff>119550</xdr:rowOff>
    </xdr:to>
    <xdr:sp macro="" textlink="">
      <xdr:nvSpPr>
        <xdr:cNvPr id="139" name="楕円 138"/>
        <xdr:cNvSpPr/>
      </xdr:nvSpPr>
      <xdr:spPr>
        <a:xfrm>
          <a:off x="3746500" y="97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136077</xdr:rowOff>
    </xdr:from>
    <xdr:ext cx="534377" cy="259045"/>
    <xdr:sp macro="" textlink="">
      <xdr:nvSpPr>
        <xdr:cNvPr id="140" name="テキスト ボックス 139"/>
        <xdr:cNvSpPr txBox="1"/>
      </xdr:nvSpPr>
      <xdr:spPr>
        <a:xfrm>
          <a:off x="3530111" y="956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30592</xdr:rowOff>
    </xdr:from>
    <xdr:to>
      <xdr:col>15</xdr:col>
      <xdr:colOff>101600</xdr:colOff>
      <xdr:row>57</xdr:row>
      <xdr:rowOff>132192</xdr:rowOff>
    </xdr:to>
    <xdr:sp macro="" textlink="">
      <xdr:nvSpPr>
        <xdr:cNvPr id="141" name="楕円 140"/>
        <xdr:cNvSpPr/>
      </xdr:nvSpPr>
      <xdr:spPr>
        <a:xfrm>
          <a:off x="2857500" y="980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148719</xdr:rowOff>
    </xdr:from>
    <xdr:ext cx="534377" cy="259045"/>
    <xdr:sp macro="" textlink="">
      <xdr:nvSpPr>
        <xdr:cNvPr id="142" name="テキスト ボックス 141"/>
        <xdr:cNvSpPr txBox="1"/>
      </xdr:nvSpPr>
      <xdr:spPr>
        <a:xfrm>
          <a:off x="2641111" y="957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40444</xdr:rowOff>
    </xdr:from>
    <xdr:to>
      <xdr:col>10</xdr:col>
      <xdr:colOff>165100</xdr:colOff>
      <xdr:row>57</xdr:row>
      <xdr:rowOff>142044</xdr:rowOff>
    </xdr:to>
    <xdr:sp macro="" textlink="">
      <xdr:nvSpPr>
        <xdr:cNvPr id="143" name="楕円 142"/>
        <xdr:cNvSpPr/>
      </xdr:nvSpPr>
      <xdr:spPr>
        <a:xfrm>
          <a:off x="1968500" y="98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158571</xdr:rowOff>
    </xdr:from>
    <xdr:ext cx="534377" cy="259045"/>
    <xdr:sp macro="" textlink="">
      <xdr:nvSpPr>
        <xdr:cNvPr id="144" name="テキスト ボックス 143"/>
        <xdr:cNvSpPr txBox="1"/>
      </xdr:nvSpPr>
      <xdr:spPr>
        <a:xfrm>
          <a:off x="1752111" y="958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47809</xdr:rowOff>
    </xdr:from>
    <xdr:to>
      <xdr:col>6</xdr:col>
      <xdr:colOff>38100</xdr:colOff>
      <xdr:row>57</xdr:row>
      <xdr:rowOff>149409</xdr:rowOff>
    </xdr:to>
    <xdr:sp macro="" textlink="">
      <xdr:nvSpPr>
        <xdr:cNvPr id="145" name="楕円 144"/>
        <xdr:cNvSpPr/>
      </xdr:nvSpPr>
      <xdr:spPr>
        <a:xfrm>
          <a:off x="1079500" y="982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165936</xdr:rowOff>
    </xdr:from>
    <xdr:ext cx="534377" cy="259045"/>
    <xdr:sp macro="" textlink="">
      <xdr:nvSpPr>
        <xdr:cNvPr id="146" name="テキスト ボックス 145"/>
        <xdr:cNvSpPr txBox="1"/>
      </xdr:nvSpPr>
      <xdr:spPr>
        <a:xfrm>
          <a:off x="863111" y="959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66025</xdr:rowOff>
    </xdr:from>
    <xdr:to>
      <xdr:col>24</xdr:col>
      <xdr:colOff>63500</xdr:colOff>
      <xdr:row>76</xdr:row>
      <xdr:rowOff>110375</xdr:rowOff>
    </xdr:to>
    <xdr:cxnSp macro="">
      <xdr:nvCxnSpPr>
        <xdr:cNvPr id="177" name="直線コネクタ 176"/>
        <xdr:cNvCxnSpPr/>
      </xdr:nvCxnSpPr>
      <xdr:spPr>
        <a:xfrm flipV="1">
          <a:off x="3797300" y="12753325"/>
          <a:ext cx="838200" cy="38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134013</xdr:rowOff>
    </xdr:from>
    <xdr:ext cx="469744" cy="259045"/>
    <xdr:sp macro="" textlink="">
      <xdr:nvSpPr>
        <xdr:cNvPr id="178" name="維持補修費平均値テキスト"/>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110375</xdr:rowOff>
    </xdr:from>
    <xdr:to>
      <xdr:col>19</xdr:col>
      <xdr:colOff>177800</xdr:colOff>
      <xdr:row>77</xdr:row>
      <xdr:rowOff>164618</xdr:rowOff>
    </xdr:to>
    <xdr:cxnSp macro="">
      <xdr:nvCxnSpPr>
        <xdr:cNvPr id="180" name="直線コネクタ 179"/>
        <xdr:cNvCxnSpPr/>
      </xdr:nvCxnSpPr>
      <xdr:spPr>
        <a:xfrm flipV="1">
          <a:off x="2908300" y="13140575"/>
          <a:ext cx="889000" cy="22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126992</xdr:rowOff>
    </xdr:from>
    <xdr:ext cx="469744" cy="259045"/>
    <xdr:sp macro="" textlink="">
      <xdr:nvSpPr>
        <xdr:cNvPr id="182" name="テキスト ボックス 181"/>
        <xdr:cNvSpPr txBox="1"/>
      </xdr:nvSpPr>
      <xdr:spPr>
        <a:xfrm>
          <a:off x="3562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35426</xdr:rowOff>
    </xdr:from>
    <xdr:to>
      <xdr:col>15</xdr:col>
      <xdr:colOff>50800</xdr:colOff>
      <xdr:row>77</xdr:row>
      <xdr:rowOff>164618</xdr:rowOff>
    </xdr:to>
    <xdr:cxnSp macro="">
      <xdr:nvCxnSpPr>
        <xdr:cNvPr id="183" name="直線コネクタ 182"/>
        <xdr:cNvCxnSpPr/>
      </xdr:nvCxnSpPr>
      <xdr:spPr>
        <a:xfrm>
          <a:off x="2019300" y="12894176"/>
          <a:ext cx="889000" cy="47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130258</xdr:rowOff>
    </xdr:from>
    <xdr:ext cx="469744" cy="259045"/>
    <xdr:sp macro="" textlink="">
      <xdr:nvSpPr>
        <xdr:cNvPr id="185" name="テキスト ボックス 184"/>
        <xdr:cNvSpPr txBox="1"/>
      </xdr:nvSpPr>
      <xdr:spPr>
        <a:xfrm>
          <a:off x="2673428" y="13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35426</xdr:rowOff>
    </xdr:from>
    <xdr:to>
      <xdr:col>10</xdr:col>
      <xdr:colOff>114300</xdr:colOff>
      <xdr:row>77</xdr:row>
      <xdr:rowOff>164063</xdr:rowOff>
    </xdr:to>
    <xdr:cxnSp macro="">
      <xdr:nvCxnSpPr>
        <xdr:cNvPr id="186" name="直線コネクタ 185"/>
        <xdr:cNvCxnSpPr/>
      </xdr:nvCxnSpPr>
      <xdr:spPr>
        <a:xfrm flipV="1">
          <a:off x="1130300" y="12894176"/>
          <a:ext cx="889000" cy="47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168811</xdr:rowOff>
    </xdr:from>
    <xdr:to>
      <xdr:col>10</xdr:col>
      <xdr:colOff>165100</xdr:colOff>
      <xdr:row>78</xdr:row>
      <xdr:rowOff>98961</xdr:rowOff>
    </xdr:to>
    <xdr:sp macro="" textlink="">
      <xdr:nvSpPr>
        <xdr:cNvPr id="187" name="フローチャート: 判断 186"/>
        <xdr:cNvSpPr/>
      </xdr:nvSpPr>
      <xdr:spPr>
        <a:xfrm>
          <a:off x="1968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90088</xdr:rowOff>
    </xdr:from>
    <xdr:ext cx="469744" cy="259045"/>
    <xdr:sp macro="" textlink="">
      <xdr:nvSpPr>
        <xdr:cNvPr id="188" name="テキスト ボックス 187"/>
        <xdr:cNvSpPr txBox="1"/>
      </xdr:nvSpPr>
      <xdr:spPr>
        <a:xfrm>
          <a:off x="1784428"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22541</xdr:rowOff>
    </xdr:from>
    <xdr:to>
      <xdr:col>6</xdr:col>
      <xdr:colOff>38100</xdr:colOff>
      <xdr:row>78</xdr:row>
      <xdr:rowOff>124141</xdr:rowOff>
    </xdr:to>
    <xdr:sp macro="" textlink="">
      <xdr:nvSpPr>
        <xdr:cNvPr id="189" name="フローチャート: 判断 188"/>
        <xdr:cNvSpPr/>
      </xdr:nvSpPr>
      <xdr:spPr>
        <a:xfrm>
          <a:off x="1079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115268</xdr:rowOff>
    </xdr:from>
    <xdr:ext cx="469744" cy="259045"/>
    <xdr:sp macro="" textlink="">
      <xdr:nvSpPr>
        <xdr:cNvPr id="190" name="テキスト ボックス 189"/>
        <xdr:cNvSpPr txBox="1"/>
      </xdr:nvSpPr>
      <xdr:spPr>
        <a:xfrm>
          <a:off x="895428" y="13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15225</xdr:rowOff>
    </xdr:from>
    <xdr:to>
      <xdr:col>24</xdr:col>
      <xdr:colOff>114300</xdr:colOff>
      <xdr:row>74</xdr:row>
      <xdr:rowOff>116825</xdr:rowOff>
    </xdr:to>
    <xdr:sp macro="" textlink="">
      <xdr:nvSpPr>
        <xdr:cNvPr id="196" name="楕円 195"/>
        <xdr:cNvSpPr/>
      </xdr:nvSpPr>
      <xdr:spPr>
        <a:xfrm>
          <a:off x="4584700" y="1270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38102</xdr:rowOff>
    </xdr:from>
    <xdr:ext cx="534377" cy="259045"/>
    <xdr:sp macro="" textlink="">
      <xdr:nvSpPr>
        <xdr:cNvPr id="197" name="維持補修費該当値テキスト"/>
        <xdr:cNvSpPr txBox="1"/>
      </xdr:nvSpPr>
      <xdr:spPr>
        <a:xfrm>
          <a:off x="4686300" y="1255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59575</xdr:rowOff>
    </xdr:from>
    <xdr:to>
      <xdr:col>20</xdr:col>
      <xdr:colOff>38100</xdr:colOff>
      <xdr:row>76</xdr:row>
      <xdr:rowOff>161175</xdr:rowOff>
    </xdr:to>
    <xdr:sp macro="" textlink="">
      <xdr:nvSpPr>
        <xdr:cNvPr id="198" name="楕円 197"/>
        <xdr:cNvSpPr/>
      </xdr:nvSpPr>
      <xdr:spPr>
        <a:xfrm>
          <a:off x="3746500" y="1308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6251</xdr:rowOff>
    </xdr:from>
    <xdr:ext cx="534377" cy="259045"/>
    <xdr:sp macro="" textlink="">
      <xdr:nvSpPr>
        <xdr:cNvPr id="199" name="テキスト ボックス 198"/>
        <xdr:cNvSpPr txBox="1"/>
      </xdr:nvSpPr>
      <xdr:spPr>
        <a:xfrm>
          <a:off x="3530111" y="1286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113818</xdr:rowOff>
    </xdr:from>
    <xdr:to>
      <xdr:col>15</xdr:col>
      <xdr:colOff>101600</xdr:colOff>
      <xdr:row>78</xdr:row>
      <xdr:rowOff>43968</xdr:rowOff>
    </xdr:to>
    <xdr:sp macro="" textlink="">
      <xdr:nvSpPr>
        <xdr:cNvPr id="200" name="楕円 199"/>
        <xdr:cNvSpPr/>
      </xdr:nvSpPr>
      <xdr:spPr>
        <a:xfrm>
          <a:off x="2857500" y="1331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60495</xdr:rowOff>
    </xdr:from>
    <xdr:ext cx="469744" cy="259045"/>
    <xdr:sp macro="" textlink="">
      <xdr:nvSpPr>
        <xdr:cNvPr id="201" name="テキスト ボックス 200"/>
        <xdr:cNvSpPr txBox="1"/>
      </xdr:nvSpPr>
      <xdr:spPr>
        <a:xfrm>
          <a:off x="2673428" y="1309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156076</xdr:rowOff>
    </xdr:from>
    <xdr:to>
      <xdr:col>10</xdr:col>
      <xdr:colOff>165100</xdr:colOff>
      <xdr:row>75</xdr:row>
      <xdr:rowOff>86226</xdr:rowOff>
    </xdr:to>
    <xdr:sp macro="" textlink="">
      <xdr:nvSpPr>
        <xdr:cNvPr id="202" name="楕円 201"/>
        <xdr:cNvSpPr/>
      </xdr:nvSpPr>
      <xdr:spPr>
        <a:xfrm>
          <a:off x="1968500" y="1284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102753</xdr:rowOff>
    </xdr:from>
    <xdr:ext cx="534377" cy="259045"/>
    <xdr:sp macro="" textlink="">
      <xdr:nvSpPr>
        <xdr:cNvPr id="203" name="テキスト ボックス 202"/>
        <xdr:cNvSpPr txBox="1"/>
      </xdr:nvSpPr>
      <xdr:spPr>
        <a:xfrm>
          <a:off x="1752111" y="1261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113263</xdr:rowOff>
    </xdr:from>
    <xdr:to>
      <xdr:col>6</xdr:col>
      <xdr:colOff>38100</xdr:colOff>
      <xdr:row>78</xdr:row>
      <xdr:rowOff>43413</xdr:rowOff>
    </xdr:to>
    <xdr:sp macro="" textlink="">
      <xdr:nvSpPr>
        <xdr:cNvPr id="204" name="楕円 203"/>
        <xdr:cNvSpPr/>
      </xdr:nvSpPr>
      <xdr:spPr>
        <a:xfrm>
          <a:off x="1079500" y="1331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59940</xdr:rowOff>
    </xdr:from>
    <xdr:ext cx="469744" cy="259045"/>
    <xdr:sp macro="" textlink="">
      <xdr:nvSpPr>
        <xdr:cNvPr id="205" name="テキスト ボックス 204"/>
        <xdr:cNvSpPr txBox="1"/>
      </xdr:nvSpPr>
      <xdr:spPr>
        <a:xfrm>
          <a:off x="895428" y="1309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64243</xdr:rowOff>
    </xdr:from>
    <xdr:to>
      <xdr:col>24</xdr:col>
      <xdr:colOff>63500</xdr:colOff>
      <xdr:row>95</xdr:row>
      <xdr:rowOff>67711</xdr:rowOff>
    </xdr:to>
    <xdr:cxnSp macro="">
      <xdr:nvCxnSpPr>
        <xdr:cNvPr id="235" name="直線コネクタ 234"/>
        <xdr:cNvCxnSpPr/>
      </xdr:nvCxnSpPr>
      <xdr:spPr>
        <a:xfrm>
          <a:off x="3797300" y="16351993"/>
          <a:ext cx="8382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133036</xdr:rowOff>
    </xdr:from>
    <xdr:ext cx="534377" cy="259045"/>
    <xdr:sp macro="" textlink="">
      <xdr:nvSpPr>
        <xdr:cNvPr id="236" name="扶助費平均値テキスト"/>
        <xdr:cNvSpPr txBox="1"/>
      </xdr:nvSpPr>
      <xdr:spPr>
        <a:xfrm>
          <a:off x="4686300" y="1607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64243</xdr:rowOff>
    </xdr:from>
    <xdr:to>
      <xdr:col>19</xdr:col>
      <xdr:colOff>177800</xdr:colOff>
      <xdr:row>95</xdr:row>
      <xdr:rowOff>125774</xdr:rowOff>
    </xdr:to>
    <xdr:cxnSp macro="">
      <xdr:nvCxnSpPr>
        <xdr:cNvPr id="238" name="直線コネクタ 237"/>
        <xdr:cNvCxnSpPr/>
      </xdr:nvCxnSpPr>
      <xdr:spPr>
        <a:xfrm flipV="1">
          <a:off x="2908300" y="16351993"/>
          <a:ext cx="889000" cy="6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74306</xdr:rowOff>
    </xdr:from>
    <xdr:ext cx="534377" cy="259045"/>
    <xdr:sp macro="" textlink="">
      <xdr:nvSpPr>
        <xdr:cNvPr id="240" name="テキスト ボックス 239"/>
        <xdr:cNvSpPr txBox="1"/>
      </xdr:nvSpPr>
      <xdr:spPr>
        <a:xfrm>
          <a:off x="3530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125774</xdr:rowOff>
    </xdr:from>
    <xdr:to>
      <xdr:col>15</xdr:col>
      <xdr:colOff>50800</xdr:colOff>
      <xdr:row>95</xdr:row>
      <xdr:rowOff>163398</xdr:rowOff>
    </xdr:to>
    <xdr:cxnSp macro="">
      <xdr:nvCxnSpPr>
        <xdr:cNvPr id="241" name="直線コネクタ 240"/>
        <xdr:cNvCxnSpPr/>
      </xdr:nvCxnSpPr>
      <xdr:spPr>
        <a:xfrm flipV="1">
          <a:off x="2019300" y="16413524"/>
          <a:ext cx="889000" cy="3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143857</xdr:rowOff>
    </xdr:from>
    <xdr:ext cx="534377" cy="259045"/>
    <xdr:sp macro="" textlink="">
      <xdr:nvSpPr>
        <xdr:cNvPr id="243" name="テキスト ボックス 242"/>
        <xdr:cNvSpPr txBox="1"/>
      </xdr:nvSpPr>
      <xdr:spPr>
        <a:xfrm>
          <a:off x="2641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163398</xdr:rowOff>
    </xdr:from>
    <xdr:to>
      <xdr:col>10</xdr:col>
      <xdr:colOff>114300</xdr:colOff>
      <xdr:row>96</xdr:row>
      <xdr:rowOff>67500</xdr:rowOff>
    </xdr:to>
    <xdr:cxnSp macro="">
      <xdr:nvCxnSpPr>
        <xdr:cNvPr id="244" name="直線コネクタ 243"/>
        <xdr:cNvCxnSpPr/>
      </xdr:nvCxnSpPr>
      <xdr:spPr>
        <a:xfrm flipV="1">
          <a:off x="1130300" y="16451148"/>
          <a:ext cx="889000" cy="7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149003</xdr:rowOff>
    </xdr:from>
    <xdr:to>
      <xdr:col>10</xdr:col>
      <xdr:colOff>165100</xdr:colOff>
      <xdr:row>94</xdr:row>
      <xdr:rowOff>79153</xdr:rowOff>
    </xdr:to>
    <xdr:sp macro="" textlink="">
      <xdr:nvSpPr>
        <xdr:cNvPr id="245" name="フローチャート: 判断 244"/>
        <xdr:cNvSpPr/>
      </xdr:nvSpPr>
      <xdr:spPr>
        <a:xfrm>
          <a:off x="1968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95680</xdr:rowOff>
    </xdr:from>
    <xdr:ext cx="534377" cy="259045"/>
    <xdr:sp macro="" textlink="">
      <xdr:nvSpPr>
        <xdr:cNvPr id="246" name="テキスト ボックス 245"/>
        <xdr:cNvSpPr txBox="1"/>
      </xdr:nvSpPr>
      <xdr:spPr>
        <a:xfrm>
          <a:off x="1752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92881</xdr:rowOff>
    </xdr:from>
    <xdr:to>
      <xdr:col>6</xdr:col>
      <xdr:colOff>38100</xdr:colOff>
      <xdr:row>95</xdr:row>
      <xdr:rowOff>23031</xdr:rowOff>
    </xdr:to>
    <xdr:sp macro="" textlink="">
      <xdr:nvSpPr>
        <xdr:cNvPr id="247" name="フローチャート: 判断 246"/>
        <xdr:cNvSpPr/>
      </xdr:nvSpPr>
      <xdr:spPr>
        <a:xfrm>
          <a:off x="1079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39558</xdr:rowOff>
    </xdr:from>
    <xdr:ext cx="534377" cy="259045"/>
    <xdr:sp macro="" textlink="">
      <xdr:nvSpPr>
        <xdr:cNvPr id="248" name="テキスト ボックス 247"/>
        <xdr:cNvSpPr txBox="1"/>
      </xdr:nvSpPr>
      <xdr:spPr>
        <a:xfrm>
          <a:off x="863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16911</xdr:rowOff>
    </xdr:from>
    <xdr:to>
      <xdr:col>24</xdr:col>
      <xdr:colOff>114300</xdr:colOff>
      <xdr:row>95</xdr:row>
      <xdr:rowOff>118511</xdr:rowOff>
    </xdr:to>
    <xdr:sp macro="" textlink="">
      <xdr:nvSpPr>
        <xdr:cNvPr id="254" name="楕円 253"/>
        <xdr:cNvSpPr/>
      </xdr:nvSpPr>
      <xdr:spPr>
        <a:xfrm>
          <a:off x="4584700" y="1630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166788</xdr:rowOff>
    </xdr:from>
    <xdr:ext cx="534377" cy="259045"/>
    <xdr:sp macro="" textlink="">
      <xdr:nvSpPr>
        <xdr:cNvPr id="255" name="扶助費該当値テキスト"/>
        <xdr:cNvSpPr txBox="1"/>
      </xdr:nvSpPr>
      <xdr:spPr>
        <a:xfrm>
          <a:off x="4686300" y="1628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13443</xdr:rowOff>
    </xdr:from>
    <xdr:to>
      <xdr:col>20</xdr:col>
      <xdr:colOff>38100</xdr:colOff>
      <xdr:row>95</xdr:row>
      <xdr:rowOff>115043</xdr:rowOff>
    </xdr:to>
    <xdr:sp macro="" textlink="">
      <xdr:nvSpPr>
        <xdr:cNvPr id="256" name="楕円 255"/>
        <xdr:cNvSpPr/>
      </xdr:nvSpPr>
      <xdr:spPr>
        <a:xfrm>
          <a:off x="3746500" y="1630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106170</xdr:rowOff>
    </xdr:from>
    <xdr:ext cx="534377" cy="259045"/>
    <xdr:sp macro="" textlink="">
      <xdr:nvSpPr>
        <xdr:cNvPr id="257" name="テキスト ボックス 256"/>
        <xdr:cNvSpPr txBox="1"/>
      </xdr:nvSpPr>
      <xdr:spPr>
        <a:xfrm>
          <a:off x="3530111" y="1639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74974</xdr:rowOff>
    </xdr:from>
    <xdr:to>
      <xdr:col>15</xdr:col>
      <xdr:colOff>101600</xdr:colOff>
      <xdr:row>96</xdr:row>
      <xdr:rowOff>5124</xdr:rowOff>
    </xdr:to>
    <xdr:sp macro="" textlink="">
      <xdr:nvSpPr>
        <xdr:cNvPr id="258" name="楕円 257"/>
        <xdr:cNvSpPr/>
      </xdr:nvSpPr>
      <xdr:spPr>
        <a:xfrm>
          <a:off x="2857500" y="1636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167701</xdr:rowOff>
    </xdr:from>
    <xdr:ext cx="534377" cy="259045"/>
    <xdr:sp macro="" textlink="">
      <xdr:nvSpPr>
        <xdr:cNvPr id="259" name="テキスト ボックス 258"/>
        <xdr:cNvSpPr txBox="1"/>
      </xdr:nvSpPr>
      <xdr:spPr>
        <a:xfrm>
          <a:off x="2641111" y="1645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112598</xdr:rowOff>
    </xdr:from>
    <xdr:to>
      <xdr:col>10</xdr:col>
      <xdr:colOff>165100</xdr:colOff>
      <xdr:row>96</xdr:row>
      <xdr:rowOff>42748</xdr:rowOff>
    </xdr:to>
    <xdr:sp macro="" textlink="">
      <xdr:nvSpPr>
        <xdr:cNvPr id="260" name="楕円 259"/>
        <xdr:cNvSpPr/>
      </xdr:nvSpPr>
      <xdr:spPr>
        <a:xfrm>
          <a:off x="1968500" y="1640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33875</xdr:rowOff>
    </xdr:from>
    <xdr:ext cx="534377" cy="259045"/>
    <xdr:sp macro="" textlink="">
      <xdr:nvSpPr>
        <xdr:cNvPr id="261" name="テキスト ボックス 260"/>
        <xdr:cNvSpPr txBox="1"/>
      </xdr:nvSpPr>
      <xdr:spPr>
        <a:xfrm>
          <a:off x="1752111" y="164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16700</xdr:rowOff>
    </xdr:from>
    <xdr:to>
      <xdr:col>6</xdr:col>
      <xdr:colOff>38100</xdr:colOff>
      <xdr:row>96</xdr:row>
      <xdr:rowOff>118300</xdr:rowOff>
    </xdr:to>
    <xdr:sp macro="" textlink="">
      <xdr:nvSpPr>
        <xdr:cNvPr id="262" name="楕円 261"/>
        <xdr:cNvSpPr/>
      </xdr:nvSpPr>
      <xdr:spPr>
        <a:xfrm>
          <a:off x="1079500" y="164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109427</xdr:rowOff>
    </xdr:from>
    <xdr:ext cx="534377" cy="259045"/>
    <xdr:sp macro="" textlink="">
      <xdr:nvSpPr>
        <xdr:cNvPr id="263" name="テキスト ボックス 262"/>
        <xdr:cNvSpPr txBox="1"/>
      </xdr:nvSpPr>
      <xdr:spPr>
        <a:xfrm>
          <a:off x="863111" y="1656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2875</xdr:rowOff>
    </xdr:from>
    <xdr:to>
      <xdr:col>55</xdr:col>
      <xdr:colOff>0</xdr:colOff>
      <xdr:row>37</xdr:row>
      <xdr:rowOff>18900</xdr:rowOff>
    </xdr:to>
    <xdr:cxnSp macro="">
      <xdr:nvCxnSpPr>
        <xdr:cNvPr id="292" name="直線コネクタ 291"/>
        <xdr:cNvCxnSpPr/>
      </xdr:nvCxnSpPr>
      <xdr:spPr>
        <a:xfrm flipV="1">
          <a:off x="9639300" y="6346525"/>
          <a:ext cx="838200" cy="1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81777</xdr:rowOff>
    </xdr:from>
    <xdr:ext cx="534377" cy="259045"/>
    <xdr:sp macro="" textlink="">
      <xdr:nvSpPr>
        <xdr:cNvPr id="293" name="補助費等平均値テキスト"/>
        <xdr:cNvSpPr txBox="1"/>
      </xdr:nvSpPr>
      <xdr:spPr>
        <a:xfrm>
          <a:off x="10528300" y="608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18900</xdr:rowOff>
    </xdr:from>
    <xdr:to>
      <xdr:col>50</xdr:col>
      <xdr:colOff>114300</xdr:colOff>
      <xdr:row>37</xdr:row>
      <xdr:rowOff>40792</xdr:rowOff>
    </xdr:to>
    <xdr:cxnSp macro="">
      <xdr:nvCxnSpPr>
        <xdr:cNvPr id="295" name="直線コネクタ 294"/>
        <xdr:cNvCxnSpPr/>
      </xdr:nvCxnSpPr>
      <xdr:spPr>
        <a:xfrm flipV="1">
          <a:off x="8750300" y="6362550"/>
          <a:ext cx="889000" cy="2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12458</xdr:rowOff>
    </xdr:from>
    <xdr:ext cx="534377" cy="259045"/>
    <xdr:sp macro="" textlink="">
      <xdr:nvSpPr>
        <xdr:cNvPr id="297" name="テキスト ボックス 296"/>
        <xdr:cNvSpPr txBox="1"/>
      </xdr:nvSpPr>
      <xdr:spPr>
        <a:xfrm>
          <a:off x="9372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40792</xdr:rowOff>
    </xdr:from>
    <xdr:to>
      <xdr:col>45</xdr:col>
      <xdr:colOff>177800</xdr:colOff>
      <xdr:row>37</xdr:row>
      <xdr:rowOff>85080</xdr:rowOff>
    </xdr:to>
    <xdr:cxnSp macro="">
      <xdr:nvCxnSpPr>
        <xdr:cNvPr id="298" name="直線コネクタ 297"/>
        <xdr:cNvCxnSpPr/>
      </xdr:nvCxnSpPr>
      <xdr:spPr>
        <a:xfrm flipV="1">
          <a:off x="7861300" y="6384442"/>
          <a:ext cx="889000" cy="4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21152</xdr:rowOff>
    </xdr:from>
    <xdr:ext cx="534377" cy="259045"/>
    <xdr:sp macro="" textlink="">
      <xdr:nvSpPr>
        <xdr:cNvPr id="300" name="テキスト ボックス 299"/>
        <xdr:cNvSpPr txBox="1"/>
      </xdr:nvSpPr>
      <xdr:spPr>
        <a:xfrm>
          <a:off x="8483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85080</xdr:rowOff>
    </xdr:from>
    <xdr:to>
      <xdr:col>41</xdr:col>
      <xdr:colOff>50800</xdr:colOff>
      <xdr:row>37</xdr:row>
      <xdr:rowOff>105631</xdr:rowOff>
    </xdr:to>
    <xdr:cxnSp macro="">
      <xdr:nvCxnSpPr>
        <xdr:cNvPr id="301" name="直線コネクタ 300"/>
        <xdr:cNvCxnSpPr/>
      </xdr:nvCxnSpPr>
      <xdr:spPr>
        <a:xfrm flipV="1">
          <a:off x="6972300" y="6428730"/>
          <a:ext cx="889000" cy="2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2" name="フローチャート: 判断 301"/>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3" name="テキスト ボックス 302"/>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4" name="フローチャート: 判断 303"/>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5" name="テキスト ボックス 304"/>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123525</xdr:rowOff>
    </xdr:from>
    <xdr:to>
      <xdr:col>55</xdr:col>
      <xdr:colOff>50800</xdr:colOff>
      <xdr:row>37</xdr:row>
      <xdr:rowOff>53675</xdr:rowOff>
    </xdr:to>
    <xdr:sp macro="" textlink="">
      <xdr:nvSpPr>
        <xdr:cNvPr id="311" name="楕円 310"/>
        <xdr:cNvSpPr/>
      </xdr:nvSpPr>
      <xdr:spPr>
        <a:xfrm>
          <a:off x="10426700" y="62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101952</xdr:rowOff>
    </xdr:from>
    <xdr:ext cx="534377" cy="259045"/>
    <xdr:sp macro="" textlink="">
      <xdr:nvSpPr>
        <xdr:cNvPr id="312" name="補助費等該当値テキスト"/>
        <xdr:cNvSpPr txBox="1"/>
      </xdr:nvSpPr>
      <xdr:spPr>
        <a:xfrm>
          <a:off x="10528300" y="627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139550</xdr:rowOff>
    </xdr:from>
    <xdr:to>
      <xdr:col>50</xdr:col>
      <xdr:colOff>165100</xdr:colOff>
      <xdr:row>37</xdr:row>
      <xdr:rowOff>69700</xdr:rowOff>
    </xdr:to>
    <xdr:sp macro="" textlink="">
      <xdr:nvSpPr>
        <xdr:cNvPr id="313" name="楕円 312"/>
        <xdr:cNvSpPr/>
      </xdr:nvSpPr>
      <xdr:spPr>
        <a:xfrm>
          <a:off x="9588500" y="631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60827</xdr:rowOff>
    </xdr:from>
    <xdr:ext cx="534377" cy="259045"/>
    <xdr:sp macro="" textlink="">
      <xdr:nvSpPr>
        <xdr:cNvPr id="314" name="テキスト ボックス 313"/>
        <xdr:cNvSpPr txBox="1"/>
      </xdr:nvSpPr>
      <xdr:spPr>
        <a:xfrm>
          <a:off x="9372111" y="640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161442</xdr:rowOff>
    </xdr:from>
    <xdr:to>
      <xdr:col>46</xdr:col>
      <xdr:colOff>38100</xdr:colOff>
      <xdr:row>37</xdr:row>
      <xdr:rowOff>91592</xdr:rowOff>
    </xdr:to>
    <xdr:sp macro="" textlink="">
      <xdr:nvSpPr>
        <xdr:cNvPr id="315" name="楕円 314"/>
        <xdr:cNvSpPr/>
      </xdr:nvSpPr>
      <xdr:spPr>
        <a:xfrm>
          <a:off x="8699500" y="63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82719</xdr:rowOff>
    </xdr:from>
    <xdr:ext cx="534377" cy="259045"/>
    <xdr:sp macro="" textlink="">
      <xdr:nvSpPr>
        <xdr:cNvPr id="316" name="テキスト ボックス 315"/>
        <xdr:cNvSpPr txBox="1"/>
      </xdr:nvSpPr>
      <xdr:spPr>
        <a:xfrm>
          <a:off x="8483111" y="642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34280</xdr:rowOff>
    </xdr:from>
    <xdr:to>
      <xdr:col>41</xdr:col>
      <xdr:colOff>101600</xdr:colOff>
      <xdr:row>37</xdr:row>
      <xdr:rowOff>135880</xdr:rowOff>
    </xdr:to>
    <xdr:sp macro="" textlink="">
      <xdr:nvSpPr>
        <xdr:cNvPr id="317" name="楕円 316"/>
        <xdr:cNvSpPr/>
      </xdr:nvSpPr>
      <xdr:spPr>
        <a:xfrm>
          <a:off x="7810500" y="637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127007</xdr:rowOff>
    </xdr:from>
    <xdr:ext cx="534377" cy="259045"/>
    <xdr:sp macro="" textlink="">
      <xdr:nvSpPr>
        <xdr:cNvPr id="318" name="テキスト ボックス 317"/>
        <xdr:cNvSpPr txBox="1"/>
      </xdr:nvSpPr>
      <xdr:spPr>
        <a:xfrm>
          <a:off x="7594111" y="647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54831</xdr:rowOff>
    </xdr:from>
    <xdr:to>
      <xdr:col>36</xdr:col>
      <xdr:colOff>165100</xdr:colOff>
      <xdr:row>37</xdr:row>
      <xdr:rowOff>156431</xdr:rowOff>
    </xdr:to>
    <xdr:sp macro="" textlink="">
      <xdr:nvSpPr>
        <xdr:cNvPr id="319" name="楕円 318"/>
        <xdr:cNvSpPr/>
      </xdr:nvSpPr>
      <xdr:spPr>
        <a:xfrm>
          <a:off x="6921500" y="63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147558</xdr:rowOff>
    </xdr:from>
    <xdr:ext cx="534377" cy="259045"/>
    <xdr:sp macro="" textlink="">
      <xdr:nvSpPr>
        <xdr:cNvPr id="320" name="テキスト ボックス 319"/>
        <xdr:cNvSpPr txBox="1"/>
      </xdr:nvSpPr>
      <xdr:spPr>
        <a:xfrm>
          <a:off x="6705111" y="649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137133</xdr:rowOff>
    </xdr:from>
    <xdr:to>
      <xdr:col>55</xdr:col>
      <xdr:colOff>0</xdr:colOff>
      <xdr:row>58</xdr:row>
      <xdr:rowOff>114105</xdr:rowOff>
    </xdr:to>
    <xdr:cxnSp macro="">
      <xdr:nvCxnSpPr>
        <xdr:cNvPr id="351" name="直線コネクタ 350"/>
        <xdr:cNvCxnSpPr/>
      </xdr:nvCxnSpPr>
      <xdr:spPr>
        <a:xfrm flipV="1">
          <a:off x="9639300" y="9909783"/>
          <a:ext cx="838200" cy="14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86157</xdr:rowOff>
    </xdr:from>
    <xdr:ext cx="534377" cy="259045"/>
    <xdr:sp macro="" textlink="">
      <xdr:nvSpPr>
        <xdr:cNvPr id="352" name="普通建設事業費平均値テキスト"/>
        <xdr:cNvSpPr txBox="1"/>
      </xdr:nvSpPr>
      <xdr:spPr>
        <a:xfrm>
          <a:off x="10528300" y="1003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85519</xdr:rowOff>
    </xdr:from>
    <xdr:to>
      <xdr:col>50</xdr:col>
      <xdr:colOff>114300</xdr:colOff>
      <xdr:row>58</xdr:row>
      <xdr:rowOff>114105</xdr:rowOff>
    </xdr:to>
    <xdr:cxnSp macro="">
      <xdr:nvCxnSpPr>
        <xdr:cNvPr id="354" name="直線コネクタ 353"/>
        <xdr:cNvCxnSpPr/>
      </xdr:nvCxnSpPr>
      <xdr:spPr>
        <a:xfrm>
          <a:off x="8750300" y="10029619"/>
          <a:ext cx="889000" cy="2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33239</xdr:rowOff>
    </xdr:from>
    <xdr:ext cx="534377" cy="259045"/>
    <xdr:sp macro="" textlink="">
      <xdr:nvSpPr>
        <xdr:cNvPr id="356" name="テキスト ボックス 355"/>
        <xdr:cNvSpPr txBox="1"/>
      </xdr:nvSpPr>
      <xdr:spPr>
        <a:xfrm>
          <a:off x="9372111" y="101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76967</xdr:rowOff>
    </xdr:from>
    <xdr:to>
      <xdr:col>45</xdr:col>
      <xdr:colOff>177800</xdr:colOff>
      <xdr:row>58</xdr:row>
      <xdr:rowOff>85519</xdr:rowOff>
    </xdr:to>
    <xdr:cxnSp macro="">
      <xdr:nvCxnSpPr>
        <xdr:cNvPr id="357" name="直線コネクタ 356"/>
        <xdr:cNvCxnSpPr/>
      </xdr:nvCxnSpPr>
      <xdr:spPr>
        <a:xfrm>
          <a:off x="7861300" y="10021067"/>
          <a:ext cx="889000" cy="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7290</xdr:rowOff>
    </xdr:from>
    <xdr:ext cx="534377" cy="259045"/>
    <xdr:sp macro="" textlink="">
      <xdr:nvSpPr>
        <xdr:cNvPr id="359" name="テキスト ボックス 358"/>
        <xdr:cNvSpPr txBox="1"/>
      </xdr:nvSpPr>
      <xdr:spPr>
        <a:xfrm>
          <a:off x="8483111" y="1012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76967</xdr:rowOff>
    </xdr:from>
    <xdr:to>
      <xdr:col>41</xdr:col>
      <xdr:colOff>50800</xdr:colOff>
      <xdr:row>58</xdr:row>
      <xdr:rowOff>99398</xdr:rowOff>
    </xdr:to>
    <xdr:cxnSp macro="">
      <xdr:nvCxnSpPr>
        <xdr:cNvPr id="360" name="直線コネクタ 359"/>
        <xdr:cNvCxnSpPr/>
      </xdr:nvCxnSpPr>
      <xdr:spPr>
        <a:xfrm flipV="1">
          <a:off x="6972300" y="10021067"/>
          <a:ext cx="889000" cy="2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45443</xdr:rowOff>
    </xdr:from>
    <xdr:to>
      <xdr:col>41</xdr:col>
      <xdr:colOff>101600</xdr:colOff>
      <xdr:row>58</xdr:row>
      <xdr:rowOff>147043</xdr:rowOff>
    </xdr:to>
    <xdr:sp macro="" textlink="">
      <xdr:nvSpPr>
        <xdr:cNvPr id="361" name="フローチャート: 判断 360"/>
        <xdr:cNvSpPr/>
      </xdr:nvSpPr>
      <xdr:spPr>
        <a:xfrm>
          <a:off x="7810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138170</xdr:rowOff>
    </xdr:from>
    <xdr:ext cx="599010" cy="259045"/>
    <xdr:sp macro="" textlink="">
      <xdr:nvSpPr>
        <xdr:cNvPr id="362" name="テキスト ボックス 361"/>
        <xdr:cNvSpPr txBox="1"/>
      </xdr:nvSpPr>
      <xdr:spPr>
        <a:xfrm>
          <a:off x="7561795" y="1008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71002</xdr:rowOff>
    </xdr:from>
    <xdr:to>
      <xdr:col>36</xdr:col>
      <xdr:colOff>165100</xdr:colOff>
      <xdr:row>59</xdr:row>
      <xdr:rowOff>1152</xdr:rowOff>
    </xdr:to>
    <xdr:sp macro="" textlink="">
      <xdr:nvSpPr>
        <xdr:cNvPr id="363" name="フローチャート: 判断 362"/>
        <xdr:cNvSpPr/>
      </xdr:nvSpPr>
      <xdr:spPr>
        <a:xfrm>
          <a:off x="6921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163729</xdr:rowOff>
    </xdr:from>
    <xdr:ext cx="534377" cy="259045"/>
    <xdr:sp macro="" textlink="">
      <xdr:nvSpPr>
        <xdr:cNvPr id="364" name="テキスト ボックス 363"/>
        <xdr:cNvSpPr txBox="1"/>
      </xdr:nvSpPr>
      <xdr:spPr>
        <a:xfrm>
          <a:off x="6705111" y="101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86333</xdr:rowOff>
    </xdr:from>
    <xdr:to>
      <xdr:col>55</xdr:col>
      <xdr:colOff>50800</xdr:colOff>
      <xdr:row>58</xdr:row>
      <xdr:rowOff>16483</xdr:rowOff>
    </xdr:to>
    <xdr:sp macro="" textlink="">
      <xdr:nvSpPr>
        <xdr:cNvPr id="370" name="楕円 369"/>
        <xdr:cNvSpPr/>
      </xdr:nvSpPr>
      <xdr:spPr>
        <a:xfrm>
          <a:off x="10426700" y="985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109210</xdr:rowOff>
    </xdr:from>
    <xdr:ext cx="599010" cy="259045"/>
    <xdr:sp macro="" textlink="">
      <xdr:nvSpPr>
        <xdr:cNvPr id="371" name="普通建設事業費該当値テキスト"/>
        <xdr:cNvSpPr txBox="1"/>
      </xdr:nvSpPr>
      <xdr:spPr>
        <a:xfrm>
          <a:off x="10528300" y="971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63305</xdr:rowOff>
    </xdr:from>
    <xdr:to>
      <xdr:col>50</xdr:col>
      <xdr:colOff>165100</xdr:colOff>
      <xdr:row>58</xdr:row>
      <xdr:rowOff>164905</xdr:rowOff>
    </xdr:to>
    <xdr:sp macro="" textlink="">
      <xdr:nvSpPr>
        <xdr:cNvPr id="372" name="楕円 371"/>
        <xdr:cNvSpPr/>
      </xdr:nvSpPr>
      <xdr:spPr>
        <a:xfrm>
          <a:off x="9588500" y="1000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9982</xdr:rowOff>
    </xdr:from>
    <xdr:ext cx="534377" cy="259045"/>
    <xdr:sp macro="" textlink="">
      <xdr:nvSpPr>
        <xdr:cNvPr id="373" name="テキスト ボックス 372"/>
        <xdr:cNvSpPr txBox="1"/>
      </xdr:nvSpPr>
      <xdr:spPr>
        <a:xfrm>
          <a:off x="9372111" y="978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34719</xdr:rowOff>
    </xdr:from>
    <xdr:to>
      <xdr:col>46</xdr:col>
      <xdr:colOff>38100</xdr:colOff>
      <xdr:row>58</xdr:row>
      <xdr:rowOff>136319</xdr:rowOff>
    </xdr:to>
    <xdr:sp macro="" textlink="">
      <xdr:nvSpPr>
        <xdr:cNvPr id="374" name="楕円 373"/>
        <xdr:cNvSpPr/>
      </xdr:nvSpPr>
      <xdr:spPr>
        <a:xfrm>
          <a:off x="8699500" y="997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152846</xdr:rowOff>
    </xdr:from>
    <xdr:ext cx="599010" cy="259045"/>
    <xdr:sp macro="" textlink="">
      <xdr:nvSpPr>
        <xdr:cNvPr id="375" name="テキスト ボックス 374"/>
        <xdr:cNvSpPr txBox="1"/>
      </xdr:nvSpPr>
      <xdr:spPr>
        <a:xfrm>
          <a:off x="8450795" y="97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26167</xdr:rowOff>
    </xdr:from>
    <xdr:to>
      <xdr:col>41</xdr:col>
      <xdr:colOff>101600</xdr:colOff>
      <xdr:row>58</xdr:row>
      <xdr:rowOff>127767</xdr:rowOff>
    </xdr:to>
    <xdr:sp macro="" textlink="">
      <xdr:nvSpPr>
        <xdr:cNvPr id="376" name="楕円 375"/>
        <xdr:cNvSpPr/>
      </xdr:nvSpPr>
      <xdr:spPr>
        <a:xfrm>
          <a:off x="7810500" y="997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144294</xdr:rowOff>
    </xdr:from>
    <xdr:ext cx="599010" cy="259045"/>
    <xdr:sp macro="" textlink="">
      <xdr:nvSpPr>
        <xdr:cNvPr id="377" name="テキスト ボックス 376"/>
        <xdr:cNvSpPr txBox="1"/>
      </xdr:nvSpPr>
      <xdr:spPr>
        <a:xfrm>
          <a:off x="7561795" y="974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48598</xdr:rowOff>
    </xdr:from>
    <xdr:to>
      <xdr:col>36</xdr:col>
      <xdr:colOff>165100</xdr:colOff>
      <xdr:row>58</xdr:row>
      <xdr:rowOff>150198</xdr:rowOff>
    </xdr:to>
    <xdr:sp macro="" textlink="">
      <xdr:nvSpPr>
        <xdr:cNvPr id="378" name="楕円 377"/>
        <xdr:cNvSpPr/>
      </xdr:nvSpPr>
      <xdr:spPr>
        <a:xfrm>
          <a:off x="6921500" y="999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166725</xdr:rowOff>
    </xdr:from>
    <xdr:ext cx="599010" cy="259045"/>
    <xdr:sp macro="" textlink="">
      <xdr:nvSpPr>
        <xdr:cNvPr id="379" name="テキスト ボックス 378"/>
        <xdr:cNvSpPr txBox="1"/>
      </xdr:nvSpPr>
      <xdr:spPr>
        <a:xfrm>
          <a:off x="6672795" y="976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113542</xdr:rowOff>
    </xdr:from>
    <xdr:to>
      <xdr:col>55</xdr:col>
      <xdr:colOff>0</xdr:colOff>
      <xdr:row>79</xdr:row>
      <xdr:rowOff>10131</xdr:rowOff>
    </xdr:to>
    <xdr:cxnSp macro="">
      <xdr:nvCxnSpPr>
        <xdr:cNvPr id="408" name="直線コネクタ 407"/>
        <xdr:cNvCxnSpPr/>
      </xdr:nvCxnSpPr>
      <xdr:spPr>
        <a:xfrm flipV="1">
          <a:off x="9639300" y="13486642"/>
          <a:ext cx="838200" cy="6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97860</xdr:rowOff>
    </xdr:from>
    <xdr:ext cx="534377" cy="259045"/>
    <xdr:sp macro="" textlink="">
      <xdr:nvSpPr>
        <xdr:cNvPr id="409" name="普通建設事業費 （ うち新規整備　）平均値テキスト"/>
        <xdr:cNvSpPr txBox="1"/>
      </xdr:nvSpPr>
      <xdr:spPr>
        <a:xfrm>
          <a:off x="10528300" y="13470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8551</xdr:rowOff>
    </xdr:from>
    <xdr:to>
      <xdr:col>50</xdr:col>
      <xdr:colOff>114300</xdr:colOff>
      <xdr:row>79</xdr:row>
      <xdr:rowOff>10131</xdr:rowOff>
    </xdr:to>
    <xdr:cxnSp macro="">
      <xdr:nvCxnSpPr>
        <xdr:cNvPr id="411" name="直線コネクタ 410"/>
        <xdr:cNvCxnSpPr/>
      </xdr:nvCxnSpPr>
      <xdr:spPr>
        <a:xfrm>
          <a:off x="8750300" y="13553101"/>
          <a:ext cx="889000" cy="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144831</xdr:rowOff>
    </xdr:from>
    <xdr:to>
      <xdr:col>45</xdr:col>
      <xdr:colOff>177800</xdr:colOff>
      <xdr:row>79</xdr:row>
      <xdr:rowOff>8551</xdr:rowOff>
    </xdr:to>
    <xdr:cxnSp macro="">
      <xdr:nvCxnSpPr>
        <xdr:cNvPr id="414" name="直線コネクタ 413"/>
        <xdr:cNvCxnSpPr/>
      </xdr:nvCxnSpPr>
      <xdr:spPr>
        <a:xfrm>
          <a:off x="7861300" y="13517931"/>
          <a:ext cx="889000" cy="3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33864</xdr:rowOff>
    </xdr:from>
    <xdr:ext cx="534377" cy="259045"/>
    <xdr:sp macro="" textlink="">
      <xdr:nvSpPr>
        <xdr:cNvPr id="416" name="テキスト ボックス 415"/>
        <xdr:cNvSpPr txBox="1"/>
      </xdr:nvSpPr>
      <xdr:spPr>
        <a:xfrm>
          <a:off x="8483111" y="132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65754</xdr:rowOff>
    </xdr:from>
    <xdr:to>
      <xdr:col>41</xdr:col>
      <xdr:colOff>101600</xdr:colOff>
      <xdr:row>78</xdr:row>
      <xdr:rowOff>167354</xdr:rowOff>
    </xdr:to>
    <xdr:sp macro="" textlink="">
      <xdr:nvSpPr>
        <xdr:cNvPr id="417" name="フローチャート: 判断 416"/>
        <xdr:cNvSpPr/>
      </xdr:nvSpPr>
      <xdr:spPr>
        <a:xfrm>
          <a:off x="7810500" y="1343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12431</xdr:rowOff>
    </xdr:from>
    <xdr:ext cx="534377" cy="259045"/>
    <xdr:sp macro="" textlink="">
      <xdr:nvSpPr>
        <xdr:cNvPr id="418" name="テキスト ボックス 417"/>
        <xdr:cNvSpPr txBox="1"/>
      </xdr:nvSpPr>
      <xdr:spPr>
        <a:xfrm>
          <a:off x="7594111" y="1321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62742</xdr:rowOff>
    </xdr:from>
    <xdr:to>
      <xdr:col>55</xdr:col>
      <xdr:colOff>50800</xdr:colOff>
      <xdr:row>78</xdr:row>
      <xdr:rowOff>164342</xdr:rowOff>
    </xdr:to>
    <xdr:sp macro="" textlink="">
      <xdr:nvSpPr>
        <xdr:cNvPr id="424" name="楕円 423"/>
        <xdr:cNvSpPr/>
      </xdr:nvSpPr>
      <xdr:spPr>
        <a:xfrm>
          <a:off x="10426700" y="1343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22119</xdr:rowOff>
    </xdr:from>
    <xdr:ext cx="534377" cy="259045"/>
    <xdr:sp macro="" textlink="">
      <xdr:nvSpPr>
        <xdr:cNvPr id="425" name="普通建設事業費 （ うち新規整備　）該当値テキスト"/>
        <xdr:cNvSpPr txBox="1"/>
      </xdr:nvSpPr>
      <xdr:spPr>
        <a:xfrm>
          <a:off x="10528300" y="1322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130781</xdr:rowOff>
    </xdr:from>
    <xdr:to>
      <xdr:col>50</xdr:col>
      <xdr:colOff>165100</xdr:colOff>
      <xdr:row>79</xdr:row>
      <xdr:rowOff>60931</xdr:rowOff>
    </xdr:to>
    <xdr:sp macro="" textlink="">
      <xdr:nvSpPr>
        <xdr:cNvPr id="426" name="楕円 425"/>
        <xdr:cNvSpPr/>
      </xdr:nvSpPr>
      <xdr:spPr>
        <a:xfrm>
          <a:off x="9588500" y="1350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52058</xdr:rowOff>
    </xdr:from>
    <xdr:ext cx="534377" cy="259045"/>
    <xdr:sp macro="" textlink="">
      <xdr:nvSpPr>
        <xdr:cNvPr id="427" name="テキスト ボックス 426"/>
        <xdr:cNvSpPr txBox="1"/>
      </xdr:nvSpPr>
      <xdr:spPr>
        <a:xfrm>
          <a:off x="9372111" y="1359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129201</xdr:rowOff>
    </xdr:from>
    <xdr:to>
      <xdr:col>46</xdr:col>
      <xdr:colOff>38100</xdr:colOff>
      <xdr:row>79</xdr:row>
      <xdr:rowOff>59351</xdr:rowOff>
    </xdr:to>
    <xdr:sp macro="" textlink="">
      <xdr:nvSpPr>
        <xdr:cNvPr id="428" name="楕円 427"/>
        <xdr:cNvSpPr/>
      </xdr:nvSpPr>
      <xdr:spPr>
        <a:xfrm>
          <a:off x="8699500" y="1350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50478</xdr:rowOff>
    </xdr:from>
    <xdr:ext cx="534377" cy="259045"/>
    <xdr:sp macro="" textlink="">
      <xdr:nvSpPr>
        <xdr:cNvPr id="429" name="テキスト ボックス 428"/>
        <xdr:cNvSpPr txBox="1"/>
      </xdr:nvSpPr>
      <xdr:spPr>
        <a:xfrm>
          <a:off x="8483111" y="1359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94031</xdr:rowOff>
    </xdr:from>
    <xdr:to>
      <xdr:col>41</xdr:col>
      <xdr:colOff>101600</xdr:colOff>
      <xdr:row>79</xdr:row>
      <xdr:rowOff>24181</xdr:rowOff>
    </xdr:to>
    <xdr:sp macro="" textlink="">
      <xdr:nvSpPr>
        <xdr:cNvPr id="430" name="楕円 429"/>
        <xdr:cNvSpPr/>
      </xdr:nvSpPr>
      <xdr:spPr>
        <a:xfrm>
          <a:off x="7810500" y="1346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15308</xdr:rowOff>
    </xdr:from>
    <xdr:ext cx="534377" cy="259045"/>
    <xdr:sp macro="" textlink="">
      <xdr:nvSpPr>
        <xdr:cNvPr id="431" name="テキスト ボックス 430"/>
        <xdr:cNvSpPr txBox="1"/>
      </xdr:nvSpPr>
      <xdr:spPr>
        <a:xfrm>
          <a:off x="7594111" y="1355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138176</xdr:rowOff>
    </xdr:from>
    <xdr:to>
      <xdr:col>55</xdr:col>
      <xdr:colOff>0</xdr:colOff>
      <xdr:row>94</xdr:row>
      <xdr:rowOff>107251</xdr:rowOff>
    </xdr:to>
    <xdr:cxnSp macro="">
      <xdr:nvCxnSpPr>
        <xdr:cNvPr id="460" name="直線コネクタ 459"/>
        <xdr:cNvCxnSpPr/>
      </xdr:nvCxnSpPr>
      <xdr:spPr>
        <a:xfrm flipV="1">
          <a:off x="9639300" y="15568676"/>
          <a:ext cx="838200" cy="65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67085</xdr:rowOff>
    </xdr:from>
    <xdr:ext cx="534377" cy="259045"/>
    <xdr:sp macro="" textlink="">
      <xdr:nvSpPr>
        <xdr:cNvPr id="461" name="普通建設事業費 （ うち更新整備　）平均値テキスト"/>
        <xdr:cNvSpPr txBox="1"/>
      </xdr:nvSpPr>
      <xdr:spPr>
        <a:xfrm>
          <a:off x="10528300" y="16526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34480</xdr:rowOff>
    </xdr:from>
    <xdr:to>
      <xdr:col>50</xdr:col>
      <xdr:colOff>114300</xdr:colOff>
      <xdr:row>94</xdr:row>
      <xdr:rowOff>107251</xdr:rowOff>
    </xdr:to>
    <xdr:cxnSp macro="">
      <xdr:nvCxnSpPr>
        <xdr:cNvPr id="463" name="直線コネクタ 462"/>
        <xdr:cNvCxnSpPr/>
      </xdr:nvCxnSpPr>
      <xdr:spPr>
        <a:xfrm>
          <a:off x="8750300" y="15979330"/>
          <a:ext cx="889000" cy="24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9859</xdr:rowOff>
    </xdr:from>
    <xdr:ext cx="534377" cy="259045"/>
    <xdr:sp macro="" textlink="">
      <xdr:nvSpPr>
        <xdr:cNvPr id="465" name="テキスト ボックス 464"/>
        <xdr:cNvSpPr txBox="1"/>
      </xdr:nvSpPr>
      <xdr:spPr>
        <a:xfrm>
          <a:off x="9372111" y="1664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34480</xdr:rowOff>
    </xdr:from>
    <xdr:to>
      <xdr:col>45</xdr:col>
      <xdr:colOff>177800</xdr:colOff>
      <xdr:row>94</xdr:row>
      <xdr:rowOff>96596</xdr:rowOff>
    </xdr:to>
    <xdr:cxnSp macro="">
      <xdr:nvCxnSpPr>
        <xdr:cNvPr id="466" name="直線コネクタ 465"/>
        <xdr:cNvCxnSpPr/>
      </xdr:nvCxnSpPr>
      <xdr:spPr>
        <a:xfrm flipV="1">
          <a:off x="7861300" y="15979330"/>
          <a:ext cx="889000" cy="23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68978</xdr:rowOff>
    </xdr:from>
    <xdr:ext cx="534377" cy="259045"/>
    <xdr:sp macro="" textlink="">
      <xdr:nvSpPr>
        <xdr:cNvPr id="468" name="テキスト ボックス 467"/>
        <xdr:cNvSpPr txBox="1"/>
      </xdr:nvSpPr>
      <xdr:spPr>
        <a:xfrm>
          <a:off x="8483111" y="166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48374</xdr:rowOff>
    </xdr:from>
    <xdr:to>
      <xdr:col>41</xdr:col>
      <xdr:colOff>101600</xdr:colOff>
      <xdr:row>96</xdr:row>
      <xdr:rowOff>149974</xdr:rowOff>
    </xdr:to>
    <xdr:sp macro="" textlink="">
      <xdr:nvSpPr>
        <xdr:cNvPr id="469" name="フローチャート: 判断 468"/>
        <xdr:cNvSpPr/>
      </xdr:nvSpPr>
      <xdr:spPr>
        <a:xfrm>
          <a:off x="7810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141101</xdr:rowOff>
    </xdr:from>
    <xdr:ext cx="534377" cy="259045"/>
    <xdr:sp macro="" textlink="">
      <xdr:nvSpPr>
        <xdr:cNvPr id="470" name="テキスト ボックス 469"/>
        <xdr:cNvSpPr txBox="1"/>
      </xdr:nvSpPr>
      <xdr:spPr>
        <a:xfrm>
          <a:off x="7594111" y="166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87376</xdr:rowOff>
    </xdr:from>
    <xdr:to>
      <xdr:col>55</xdr:col>
      <xdr:colOff>50800</xdr:colOff>
      <xdr:row>91</xdr:row>
      <xdr:rowOff>17526</xdr:rowOff>
    </xdr:to>
    <xdr:sp macro="" textlink="">
      <xdr:nvSpPr>
        <xdr:cNvPr id="476" name="楕円 475"/>
        <xdr:cNvSpPr/>
      </xdr:nvSpPr>
      <xdr:spPr>
        <a:xfrm>
          <a:off x="10426700" y="1551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2303</xdr:rowOff>
    </xdr:from>
    <xdr:ext cx="599010" cy="259045"/>
    <xdr:sp macro="" textlink="">
      <xdr:nvSpPr>
        <xdr:cNvPr id="477" name="普通建設事業費 （ うち更新整備　）該当値テキスト"/>
        <xdr:cNvSpPr txBox="1"/>
      </xdr:nvSpPr>
      <xdr:spPr>
        <a:xfrm>
          <a:off x="10528300" y="15432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56451</xdr:rowOff>
    </xdr:from>
    <xdr:to>
      <xdr:col>50</xdr:col>
      <xdr:colOff>165100</xdr:colOff>
      <xdr:row>94</xdr:row>
      <xdr:rowOff>158051</xdr:rowOff>
    </xdr:to>
    <xdr:sp macro="" textlink="">
      <xdr:nvSpPr>
        <xdr:cNvPr id="478" name="楕円 477"/>
        <xdr:cNvSpPr/>
      </xdr:nvSpPr>
      <xdr:spPr>
        <a:xfrm>
          <a:off x="9588500" y="1617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3128</xdr:rowOff>
    </xdr:from>
    <xdr:ext cx="534377" cy="259045"/>
    <xdr:sp macro="" textlink="">
      <xdr:nvSpPr>
        <xdr:cNvPr id="479" name="テキスト ボックス 478"/>
        <xdr:cNvSpPr txBox="1"/>
      </xdr:nvSpPr>
      <xdr:spPr>
        <a:xfrm>
          <a:off x="9372111" y="1594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155130</xdr:rowOff>
    </xdr:from>
    <xdr:to>
      <xdr:col>46</xdr:col>
      <xdr:colOff>38100</xdr:colOff>
      <xdr:row>93</xdr:row>
      <xdr:rowOff>85280</xdr:rowOff>
    </xdr:to>
    <xdr:sp macro="" textlink="">
      <xdr:nvSpPr>
        <xdr:cNvPr id="480" name="楕円 479"/>
        <xdr:cNvSpPr/>
      </xdr:nvSpPr>
      <xdr:spPr>
        <a:xfrm>
          <a:off x="8699500" y="159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101807</xdr:rowOff>
    </xdr:from>
    <xdr:ext cx="534377" cy="259045"/>
    <xdr:sp macro="" textlink="">
      <xdr:nvSpPr>
        <xdr:cNvPr id="481" name="テキスト ボックス 480"/>
        <xdr:cNvSpPr txBox="1"/>
      </xdr:nvSpPr>
      <xdr:spPr>
        <a:xfrm>
          <a:off x="8483111" y="1570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45796</xdr:rowOff>
    </xdr:from>
    <xdr:to>
      <xdr:col>41</xdr:col>
      <xdr:colOff>101600</xdr:colOff>
      <xdr:row>94</xdr:row>
      <xdr:rowOff>147396</xdr:rowOff>
    </xdr:to>
    <xdr:sp macro="" textlink="">
      <xdr:nvSpPr>
        <xdr:cNvPr id="482" name="楕円 481"/>
        <xdr:cNvSpPr/>
      </xdr:nvSpPr>
      <xdr:spPr>
        <a:xfrm>
          <a:off x="7810500" y="1616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163923</xdr:rowOff>
    </xdr:from>
    <xdr:ext cx="534377" cy="259045"/>
    <xdr:sp macro="" textlink="">
      <xdr:nvSpPr>
        <xdr:cNvPr id="483" name="テキスト ボックス 482"/>
        <xdr:cNvSpPr txBox="1"/>
      </xdr:nvSpPr>
      <xdr:spPr>
        <a:xfrm>
          <a:off x="7594111" y="1593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13832</xdr:rowOff>
    </xdr:from>
    <xdr:to>
      <xdr:col>85</xdr:col>
      <xdr:colOff>127000</xdr:colOff>
      <xdr:row>38</xdr:row>
      <xdr:rowOff>19462</xdr:rowOff>
    </xdr:to>
    <xdr:cxnSp macro="">
      <xdr:nvCxnSpPr>
        <xdr:cNvPr id="508" name="直線コネクタ 507"/>
        <xdr:cNvCxnSpPr/>
      </xdr:nvCxnSpPr>
      <xdr:spPr>
        <a:xfrm flipV="1">
          <a:off x="15481300" y="6528932"/>
          <a:ext cx="8382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139352</xdr:rowOff>
    </xdr:from>
    <xdr:to>
      <xdr:col>81</xdr:col>
      <xdr:colOff>50800</xdr:colOff>
      <xdr:row>38</xdr:row>
      <xdr:rowOff>19462</xdr:rowOff>
    </xdr:to>
    <xdr:cxnSp macro="">
      <xdr:nvCxnSpPr>
        <xdr:cNvPr id="511" name="直線コネクタ 510"/>
        <xdr:cNvCxnSpPr/>
      </xdr:nvCxnSpPr>
      <xdr:spPr>
        <a:xfrm>
          <a:off x="14592300" y="6483002"/>
          <a:ext cx="889000" cy="5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139352</xdr:rowOff>
    </xdr:from>
    <xdr:to>
      <xdr:col>76</xdr:col>
      <xdr:colOff>114300</xdr:colOff>
      <xdr:row>37</xdr:row>
      <xdr:rowOff>149450</xdr:rowOff>
    </xdr:to>
    <xdr:cxnSp macro="">
      <xdr:nvCxnSpPr>
        <xdr:cNvPr id="514" name="直線コネクタ 513"/>
        <xdr:cNvCxnSpPr/>
      </xdr:nvCxnSpPr>
      <xdr:spPr>
        <a:xfrm flipV="1">
          <a:off x="13703300" y="6483002"/>
          <a:ext cx="889000" cy="1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50645</xdr:rowOff>
    </xdr:from>
    <xdr:ext cx="469744" cy="259045"/>
    <xdr:sp macro="" textlink="">
      <xdr:nvSpPr>
        <xdr:cNvPr id="516" name="テキスト ボックス 515"/>
        <xdr:cNvSpPr txBox="1"/>
      </xdr:nvSpPr>
      <xdr:spPr>
        <a:xfrm>
          <a:off x="14357428" y="656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149450</xdr:rowOff>
    </xdr:from>
    <xdr:to>
      <xdr:col>71</xdr:col>
      <xdr:colOff>177800</xdr:colOff>
      <xdr:row>37</xdr:row>
      <xdr:rowOff>168309</xdr:rowOff>
    </xdr:to>
    <xdr:cxnSp macro="">
      <xdr:nvCxnSpPr>
        <xdr:cNvPr id="517" name="直線コネクタ 516"/>
        <xdr:cNvCxnSpPr/>
      </xdr:nvCxnSpPr>
      <xdr:spPr>
        <a:xfrm flipV="1">
          <a:off x="12814300" y="6493100"/>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99695</xdr:rowOff>
    </xdr:from>
    <xdr:to>
      <xdr:col>72</xdr:col>
      <xdr:colOff>38100</xdr:colOff>
      <xdr:row>38</xdr:row>
      <xdr:rowOff>29845</xdr:rowOff>
    </xdr:to>
    <xdr:sp macro="" textlink="">
      <xdr:nvSpPr>
        <xdr:cNvPr id="518" name="フローチャート: 判断 517"/>
        <xdr:cNvSpPr/>
      </xdr:nvSpPr>
      <xdr:spPr>
        <a:xfrm>
          <a:off x="13652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20972</xdr:rowOff>
    </xdr:from>
    <xdr:ext cx="469744" cy="259045"/>
    <xdr:sp macro="" textlink="">
      <xdr:nvSpPr>
        <xdr:cNvPr id="519" name="テキスト ボックス 518"/>
        <xdr:cNvSpPr txBox="1"/>
      </xdr:nvSpPr>
      <xdr:spPr>
        <a:xfrm>
          <a:off x="13468428" y="653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100850</xdr:rowOff>
    </xdr:from>
    <xdr:to>
      <xdr:col>67</xdr:col>
      <xdr:colOff>101600</xdr:colOff>
      <xdr:row>38</xdr:row>
      <xdr:rowOff>31000</xdr:rowOff>
    </xdr:to>
    <xdr:sp macro="" textlink="">
      <xdr:nvSpPr>
        <xdr:cNvPr id="520" name="フローチャート: 判断 519"/>
        <xdr:cNvSpPr/>
      </xdr:nvSpPr>
      <xdr:spPr>
        <a:xfrm>
          <a:off x="12763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47527</xdr:rowOff>
    </xdr:from>
    <xdr:ext cx="469744" cy="259045"/>
    <xdr:sp macro="" textlink="">
      <xdr:nvSpPr>
        <xdr:cNvPr id="521" name="テキスト ボックス 520"/>
        <xdr:cNvSpPr txBox="1"/>
      </xdr:nvSpPr>
      <xdr:spPr>
        <a:xfrm>
          <a:off x="12579428"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134483</xdr:rowOff>
    </xdr:from>
    <xdr:to>
      <xdr:col>85</xdr:col>
      <xdr:colOff>177800</xdr:colOff>
      <xdr:row>38</xdr:row>
      <xdr:rowOff>64633</xdr:rowOff>
    </xdr:to>
    <xdr:sp macro="" textlink="">
      <xdr:nvSpPr>
        <xdr:cNvPr id="527" name="楕円 526"/>
        <xdr:cNvSpPr/>
      </xdr:nvSpPr>
      <xdr:spPr>
        <a:xfrm>
          <a:off x="16268700" y="647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469744" cy="259045"/>
    <xdr:sp macro="" textlink="">
      <xdr:nvSpPr>
        <xdr:cNvPr id="528" name="災害復旧事業費該当値テキスト"/>
        <xdr:cNvSpPr txBox="1"/>
      </xdr:nvSpPr>
      <xdr:spPr>
        <a:xfrm>
          <a:off x="16370300" y="64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140112</xdr:rowOff>
    </xdr:from>
    <xdr:to>
      <xdr:col>81</xdr:col>
      <xdr:colOff>101600</xdr:colOff>
      <xdr:row>38</xdr:row>
      <xdr:rowOff>70262</xdr:rowOff>
    </xdr:to>
    <xdr:sp macro="" textlink="">
      <xdr:nvSpPr>
        <xdr:cNvPr id="529" name="楕円 528"/>
        <xdr:cNvSpPr/>
      </xdr:nvSpPr>
      <xdr:spPr>
        <a:xfrm>
          <a:off x="15430500" y="648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61389</xdr:rowOff>
    </xdr:from>
    <xdr:ext cx="469744" cy="259045"/>
    <xdr:sp macro="" textlink="">
      <xdr:nvSpPr>
        <xdr:cNvPr id="530" name="テキスト ボックス 529"/>
        <xdr:cNvSpPr txBox="1"/>
      </xdr:nvSpPr>
      <xdr:spPr>
        <a:xfrm>
          <a:off x="15246428" y="657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88552</xdr:rowOff>
    </xdr:from>
    <xdr:to>
      <xdr:col>76</xdr:col>
      <xdr:colOff>165100</xdr:colOff>
      <xdr:row>38</xdr:row>
      <xdr:rowOff>18701</xdr:rowOff>
    </xdr:to>
    <xdr:sp macro="" textlink="">
      <xdr:nvSpPr>
        <xdr:cNvPr id="531" name="楕円 530"/>
        <xdr:cNvSpPr/>
      </xdr:nvSpPr>
      <xdr:spPr>
        <a:xfrm>
          <a:off x="14541500" y="64322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35229</xdr:rowOff>
    </xdr:from>
    <xdr:ext cx="534377" cy="259045"/>
    <xdr:sp macro="" textlink="">
      <xdr:nvSpPr>
        <xdr:cNvPr id="532" name="テキスト ボックス 531"/>
        <xdr:cNvSpPr txBox="1"/>
      </xdr:nvSpPr>
      <xdr:spPr>
        <a:xfrm>
          <a:off x="14325111" y="620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98650</xdr:rowOff>
    </xdr:from>
    <xdr:to>
      <xdr:col>72</xdr:col>
      <xdr:colOff>38100</xdr:colOff>
      <xdr:row>38</xdr:row>
      <xdr:rowOff>28800</xdr:rowOff>
    </xdr:to>
    <xdr:sp macro="" textlink="">
      <xdr:nvSpPr>
        <xdr:cNvPr id="533" name="楕円 532"/>
        <xdr:cNvSpPr/>
      </xdr:nvSpPr>
      <xdr:spPr>
        <a:xfrm>
          <a:off x="13652500" y="644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45327</xdr:rowOff>
    </xdr:from>
    <xdr:ext cx="469744" cy="259045"/>
    <xdr:sp macro="" textlink="">
      <xdr:nvSpPr>
        <xdr:cNvPr id="534" name="テキスト ボックス 533"/>
        <xdr:cNvSpPr txBox="1"/>
      </xdr:nvSpPr>
      <xdr:spPr>
        <a:xfrm>
          <a:off x="13468428" y="621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117509</xdr:rowOff>
    </xdr:from>
    <xdr:to>
      <xdr:col>67</xdr:col>
      <xdr:colOff>101600</xdr:colOff>
      <xdr:row>38</xdr:row>
      <xdr:rowOff>47659</xdr:rowOff>
    </xdr:to>
    <xdr:sp macro="" textlink="">
      <xdr:nvSpPr>
        <xdr:cNvPr id="535" name="楕円 534"/>
        <xdr:cNvSpPr/>
      </xdr:nvSpPr>
      <xdr:spPr>
        <a:xfrm>
          <a:off x="12763500" y="646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38786</xdr:rowOff>
    </xdr:from>
    <xdr:ext cx="469744" cy="259045"/>
    <xdr:sp macro="" textlink="">
      <xdr:nvSpPr>
        <xdr:cNvPr id="536" name="テキスト ボックス 535"/>
        <xdr:cNvSpPr txBox="1"/>
      </xdr:nvSpPr>
      <xdr:spPr>
        <a:xfrm>
          <a:off x="12579428" y="655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0" name="テキスト ボックス 549"/>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2" name="テキスト ボックス 551"/>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4" name="テキスト ボックス 553"/>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8" name="直線コネクタ 55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0" name="直線コネクタ 55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3" name="直線コネクタ 56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5" name="フローチャート: 判断 56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6" name="直線コネクタ 56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7" name="フローチャート: 判断 566"/>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8" name="テキスト ボックス 567"/>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9" name="直線コネクタ 56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0" name="フローチャート: 判断 569"/>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1" name="テキスト ボックス 57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2" name="直線コネクタ 57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5" name="フローチャート: 判断 574"/>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6" name="テキスト ボックス 575"/>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2" name="楕円 58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4" name="楕円 58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5" name="テキスト ボックス 584"/>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6" name="楕円 58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7" name="テキスト ボックス 586"/>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8" name="楕円 58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9" name="テキスト ボックス 58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0" name="楕円 58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1" name="テキスト ボックス 59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5" name="テキスト ボックス 60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7" name="テキスト ボックス 60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9" name="テキスト ボックス 60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140701</xdr:rowOff>
    </xdr:from>
    <xdr:to>
      <xdr:col>85</xdr:col>
      <xdr:colOff>126364</xdr:colOff>
      <xdr:row>78</xdr:row>
      <xdr:rowOff>76378</xdr:rowOff>
    </xdr:to>
    <xdr:cxnSp macro="">
      <xdr:nvCxnSpPr>
        <xdr:cNvPr id="617" name="直線コネクタ 616"/>
        <xdr:cNvCxnSpPr/>
      </xdr:nvCxnSpPr>
      <xdr:spPr>
        <a:xfrm flipV="1">
          <a:off x="16317595" y="12313651"/>
          <a:ext cx="1269" cy="113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80205</xdr:rowOff>
    </xdr:from>
    <xdr:ext cx="534377" cy="259045"/>
    <xdr:sp macro="" textlink="">
      <xdr:nvSpPr>
        <xdr:cNvPr id="618" name="公債費最小値テキスト"/>
        <xdr:cNvSpPr txBox="1"/>
      </xdr:nvSpPr>
      <xdr:spPr>
        <a:xfrm>
          <a:off x="16370300" y="1345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76378</xdr:rowOff>
    </xdr:from>
    <xdr:to>
      <xdr:col>86</xdr:col>
      <xdr:colOff>25400</xdr:colOff>
      <xdr:row>78</xdr:row>
      <xdr:rowOff>76378</xdr:rowOff>
    </xdr:to>
    <xdr:cxnSp macro="">
      <xdr:nvCxnSpPr>
        <xdr:cNvPr id="619" name="直線コネクタ 618"/>
        <xdr:cNvCxnSpPr/>
      </xdr:nvCxnSpPr>
      <xdr:spPr>
        <a:xfrm>
          <a:off x="16230600" y="1344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87378</xdr:rowOff>
    </xdr:from>
    <xdr:ext cx="599010" cy="259045"/>
    <xdr:sp macro="" textlink="">
      <xdr:nvSpPr>
        <xdr:cNvPr id="620" name="公債費最大値テキスト"/>
        <xdr:cNvSpPr txBox="1"/>
      </xdr:nvSpPr>
      <xdr:spPr>
        <a:xfrm>
          <a:off x="16370300" y="12088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140701</xdr:rowOff>
    </xdr:from>
    <xdr:to>
      <xdr:col>86</xdr:col>
      <xdr:colOff>25400</xdr:colOff>
      <xdr:row>71</xdr:row>
      <xdr:rowOff>140701</xdr:rowOff>
    </xdr:to>
    <xdr:cxnSp macro="">
      <xdr:nvCxnSpPr>
        <xdr:cNvPr id="621" name="直線コネクタ 620"/>
        <xdr:cNvCxnSpPr/>
      </xdr:nvCxnSpPr>
      <xdr:spPr>
        <a:xfrm>
          <a:off x="16230600" y="1231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116938</xdr:rowOff>
    </xdr:from>
    <xdr:to>
      <xdr:col>85</xdr:col>
      <xdr:colOff>127000</xdr:colOff>
      <xdr:row>72</xdr:row>
      <xdr:rowOff>150706</xdr:rowOff>
    </xdr:to>
    <xdr:cxnSp macro="">
      <xdr:nvCxnSpPr>
        <xdr:cNvPr id="622" name="直線コネクタ 621"/>
        <xdr:cNvCxnSpPr/>
      </xdr:nvCxnSpPr>
      <xdr:spPr>
        <a:xfrm>
          <a:off x="15481300" y="12289888"/>
          <a:ext cx="838200" cy="20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157983</xdr:rowOff>
    </xdr:from>
    <xdr:ext cx="534377" cy="259045"/>
    <xdr:sp macro="" textlink="">
      <xdr:nvSpPr>
        <xdr:cNvPr id="623" name="公債費平均値テキスト"/>
        <xdr:cNvSpPr txBox="1"/>
      </xdr:nvSpPr>
      <xdr:spPr>
        <a:xfrm>
          <a:off x="16370300" y="13016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8106</xdr:rowOff>
    </xdr:from>
    <xdr:to>
      <xdr:col>85</xdr:col>
      <xdr:colOff>177800</xdr:colOff>
      <xdr:row>76</xdr:row>
      <xdr:rowOff>109706</xdr:rowOff>
    </xdr:to>
    <xdr:sp macro="" textlink="">
      <xdr:nvSpPr>
        <xdr:cNvPr id="624" name="フローチャート: 判断 623"/>
        <xdr:cNvSpPr/>
      </xdr:nvSpPr>
      <xdr:spPr>
        <a:xfrm>
          <a:off x="162687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59548</xdr:rowOff>
    </xdr:from>
    <xdr:to>
      <xdr:col>81</xdr:col>
      <xdr:colOff>50800</xdr:colOff>
      <xdr:row>71</xdr:row>
      <xdr:rowOff>116938</xdr:rowOff>
    </xdr:to>
    <xdr:cxnSp macro="">
      <xdr:nvCxnSpPr>
        <xdr:cNvPr id="625" name="直線コネクタ 624"/>
        <xdr:cNvCxnSpPr/>
      </xdr:nvCxnSpPr>
      <xdr:spPr>
        <a:xfrm>
          <a:off x="14592300" y="12232498"/>
          <a:ext cx="889000" cy="5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160986</xdr:rowOff>
    </xdr:from>
    <xdr:to>
      <xdr:col>81</xdr:col>
      <xdr:colOff>101600</xdr:colOff>
      <xdr:row>76</xdr:row>
      <xdr:rowOff>91136</xdr:rowOff>
    </xdr:to>
    <xdr:sp macro="" textlink="">
      <xdr:nvSpPr>
        <xdr:cNvPr id="626" name="フローチャート: 判断 625"/>
        <xdr:cNvSpPr/>
      </xdr:nvSpPr>
      <xdr:spPr>
        <a:xfrm>
          <a:off x="15430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82263</xdr:rowOff>
    </xdr:from>
    <xdr:ext cx="534377" cy="259045"/>
    <xdr:sp macro="" textlink="">
      <xdr:nvSpPr>
        <xdr:cNvPr id="627" name="テキスト ボックス 626"/>
        <xdr:cNvSpPr txBox="1"/>
      </xdr:nvSpPr>
      <xdr:spPr>
        <a:xfrm>
          <a:off x="15214111" y="1311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59548</xdr:rowOff>
    </xdr:from>
    <xdr:to>
      <xdr:col>76</xdr:col>
      <xdr:colOff>114300</xdr:colOff>
      <xdr:row>71</xdr:row>
      <xdr:rowOff>113542</xdr:rowOff>
    </xdr:to>
    <xdr:cxnSp macro="">
      <xdr:nvCxnSpPr>
        <xdr:cNvPr id="628" name="直線コネクタ 627"/>
        <xdr:cNvCxnSpPr/>
      </xdr:nvCxnSpPr>
      <xdr:spPr>
        <a:xfrm flipV="1">
          <a:off x="13703300" y="12232498"/>
          <a:ext cx="889000" cy="5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133956</xdr:rowOff>
    </xdr:from>
    <xdr:to>
      <xdr:col>76</xdr:col>
      <xdr:colOff>165100</xdr:colOff>
      <xdr:row>76</xdr:row>
      <xdr:rowOff>64106</xdr:rowOff>
    </xdr:to>
    <xdr:sp macro="" textlink="">
      <xdr:nvSpPr>
        <xdr:cNvPr id="629" name="フローチャート: 判断 628"/>
        <xdr:cNvSpPr/>
      </xdr:nvSpPr>
      <xdr:spPr>
        <a:xfrm>
          <a:off x="14541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55233</xdr:rowOff>
    </xdr:from>
    <xdr:ext cx="534377" cy="259045"/>
    <xdr:sp macro="" textlink="">
      <xdr:nvSpPr>
        <xdr:cNvPr id="630" name="テキスト ボックス 629"/>
        <xdr:cNvSpPr txBox="1"/>
      </xdr:nvSpPr>
      <xdr:spPr>
        <a:xfrm>
          <a:off x="14325111" y="130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131362</xdr:rowOff>
    </xdr:from>
    <xdr:to>
      <xdr:col>71</xdr:col>
      <xdr:colOff>177800</xdr:colOff>
      <xdr:row>71</xdr:row>
      <xdr:rowOff>113542</xdr:rowOff>
    </xdr:to>
    <xdr:cxnSp macro="">
      <xdr:nvCxnSpPr>
        <xdr:cNvPr id="631" name="直線コネクタ 630"/>
        <xdr:cNvCxnSpPr/>
      </xdr:nvCxnSpPr>
      <xdr:spPr>
        <a:xfrm>
          <a:off x="12814300" y="12132862"/>
          <a:ext cx="889000" cy="15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167473</xdr:rowOff>
    </xdr:from>
    <xdr:to>
      <xdr:col>72</xdr:col>
      <xdr:colOff>38100</xdr:colOff>
      <xdr:row>75</xdr:row>
      <xdr:rowOff>97623</xdr:rowOff>
    </xdr:to>
    <xdr:sp macro="" textlink="">
      <xdr:nvSpPr>
        <xdr:cNvPr id="632" name="フローチャート: 判断 631"/>
        <xdr:cNvSpPr/>
      </xdr:nvSpPr>
      <xdr:spPr>
        <a:xfrm>
          <a:off x="13652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88750</xdr:rowOff>
    </xdr:from>
    <xdr:ext cx="534377" cy="259045"/>
    <xdr:sp macro="" textlink="">
      <xdr:nvSpPr>
        <xdr:cNvPr id="633" name="テキスト ボックス 632"/>
        <xdr:cNvSpPr txBox="1"/>
      </xdr:nvSpPr>
      <xdr:spPr>
        <a:xfrm>
          <a:off x="13436111" y="1294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161616</xdr:rowOff>
    </xdr:from>
    <xdr:to>
      <xdr:col>67</xdr:col>
      <xdr:colOff>101600</xdr:colOff>
      <xdr:row>75</xdr:row>
      <xdr:rowOff>91766</xdr:rowOff>
    </xdr:to>
    <xdr:sp macro="" textlink="">
      <xdr:nvSpPr>
        <xdr:cNvPr id="634" name="フローチャート: 判断 633"/>
        <xdr:cNvSpPr/>
      </xdr:nvSpPr>
      <xdr:spPr>
        <a:xfrm>
          <a:off x="12763500" y="1284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82893</xdr:rowOff>
    </xdr:from>
    <xdr:ext cx="534377" cy="259045"/>
    <xdr:sp macro="" textlink="">
      <xdr:nvSpPr>
        <xdr:cNvPr id="635" name="テキスト ボックス 634"/>
        <xdr:cNvSpPr txBox="1"/>
      </xdr:nvSpPr>
      <xdr:spPr>
        <a:xfrm>
          <a:off x="12547111" y="1294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99906</xdr:rowOff>
    </xdr:from>
    <xdr:to>
      <xdr:col>85</xdr:col>
      <xdr:colOff>177800</xdr:colOff>
      <xdr:row>73</xdr:row>
      <xdr:rowOff>30056</xdr:rowOff>
    </xdr:to>
    <xdr:sp macro="" textlink="">
      <xdr:nvSpPr>
        <xdr:cNvPr id="641" name="楕円 640"/>
        <xdr:cNvSpPr/>
      </xdr:nvSpPr>
      <xdr:spPr>
        <a:xfrm>
          <a:off x="16268700" y="1244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122783</xdr:rowOff>
    </xdr:from>
    <xdr:ext cx="599010" cy="259045"/>
    <xdr:sp macro="" textlink="">
      <xdr:nvSpPr>
        <xdr:cNvPr id="642" name="公債費該当値テキスト"/>
        <xdr:cNvSpPr txBox="1"/>
      </xdr:nvSpPr>
      <xdr:spPr>
        <a:xfrm>
          <a:off x="16370300" y="1229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66138</xdr:rowOff>
    </xdr:from>
    <xdr:to>
      <xdr:col>81</xdr:col>
      <xdr:colOff>101600</xdr:colOff>
      <xdr:row>71</xdr:row>
      <xdr:rowOff>167738</xdr:rowOff>
    </xdr:to>
    <xdr:sp macro="" textlink="">
      <xdr:nvSpPr>
        <xdr:cNvPr id="643" name="楕円 642"/>
        <xdr:cNvSpPr/>
      </xdr:nvSpPr>
      <xdr:spPr>
        <a:xfrm>
          <a:off x="15430500" y="1223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12815</xdr:rowOff>
    </xdr:from>
    <xdr:ext cx="599010" cy="259045"/>
    <xdr:sp macro="" textlink="">
      <xdr:nvSpPr>
        <xdr:cNvPr id="644" name="テキスト ボックス 643"/>
        <xdr:cNvSpPr txBox="1"/>
      </xdr:nvSpPr>
      <xdr:spPr>
        <a:xfrm>
          <a:off x="15181795" y="12014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8748</xdr:rowOff>
    </xdr:from>
    <xdr:to>
      <xdr:col>76</xdr:col>
      <xdr:colOff>165100</xdr:colOff>
      <xdr:row>71</xdr:row>
      <xdr:rowOff>110348</xdr:rowOff>
    </xdr:to>
    <xdr:sp macro="" textlink="">
      <xdr:nvSpPr>
        <xdr:cNvPr id="645" name="楕円 644"/>
        <xdr:cNvSpPr/>
      </xdr:nvSpPr>
      <xdr:spPr>
        <a:xfrm>
          <a:off x="14541500" y="121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126875</xdr:rowOff>
    </xdr:from>
    <xdr:ext cx="599010" cy="259045"/>
    <xdr:sp macro="" textlink="">
      <xdr:nvSpPr>
        <xdr:cNvPr id="646" name="テキスト ボックス 645"/>
        <xdr:cNvSpPr txBox="1"/>
      </xdr:nvSpPr>
      <xdr:spPr>
        <a:xfrm>
          <a:off x="14292795" y="11956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62742</xdr:rowOff>
    </xdr:from>
    <xdr:to>
      <xdr:col>72</xdr:col>
      <xdr:colOff>38100</xdr:colOff>
      <xdr:row>71</xdr:row>
      <xdr:rowOff>164342</xdr:rowOff>
    </xdr:to>
    <xdr:sp macro="" textlink="">
      <xdr:nvSpPr>
        <xdr:cNvPr id="647" name="楕円 646"/>
        <xdr:cNvSpPr/>
      </xdr:nvSpPr>
      <xdr:spPr>
        <a:xfrm>
          <a:off x="13652500" y="1223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9419</xdr:rowOff>
    </xdr:from>
    <xdr:ext cx="599010" cy="259045"/>
    <xdr:sp macro="" textlink="">
      <xdr:nvSpPr>
        <xdr:cNvPr id="648" name="テキスト ボックス 647"/>
        <xdr:cNvSpPr txBox="1"/>
      </xdr:nvSpPr>
      <xdr:spPr>
        <a:xfrm>
          <a:off x="13403795" y="1201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80562</xdr:rowOff>
    </xdr:from>
    <xdr:to>
      <xdr:col>67</xdr:col>
      <xdr:colOff>101600</xdr:colOff>
      <xdr:row>71</xdr:row>
      <xdr:rowOff>10712</xdr:rowOff>
    </xdr:to>
    <xdr:sp macro="" textlink="">
      <xdr:nvSpPr>
        <xdr:cNvPr id="649" name="楕円 648"/>
        <xdr:cNvSpPr/>
      </xdr:nvSpPr>
      <xdr:spPr>
        <a:xfrm>
          <a:off x="12763500" y="1208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27239</xdr:rowOff>
    </xdr:from>
    <xdr:ext cx="599010" cy="259045"/>
    <xdr:sp macro="" textlink="">
      <xdr:nvSpPr>
        <xdr:cNvPr id="650" name="テキスト ボックス 649"/>
        <xdr:cNvSpPr txBox="1"/>
      </xdr:nvSpPr>
      <xdr:spPr>
        <a:xfrm>
          <a:off x="12514795" y="1185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74" name="直線コネクタ 673"/>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75"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76" name="直線コネクタ 675"/>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77"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8" name="直線コネクタ 677"/>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82694</xdr:rowOff>
    </xdr:from>
    <xdr:to>
      <xdr:col>85</xdr:col>
      <xdr:colOff>127000</xdr:colOff>
      <xdr:row>99</xdr:row>
      <xdr:rowOff>8804</xdr:rowOff>
    </xdr:to>
    <xdr:cxnSp macro="">
      <xdr:nvCxnSpPr>
        <xdr:cNvPr id="679" name="直線コネクタ 678"/>
        <xdr:cNvCxnSpPr/>
      </xdr:nvCxnSpPr>
      <xdr:spPr>
        <a:xfrm flipV="1">
          <a:off x="15481300" y="16884794"/>
          <a:ext cx="838200" cy="9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40208</xdr:rowOff>
    </xdr:from>
    <xdr:ext cx="534377" cy="259045"/>
    <xdr:sp macro="" textlink="">
      <xdr:nvSpPr>
        <xdr:cNvPr id="680" name="積立金平均値テキスト"/>
        <xdr:cNvSpPr txBox="1"/>
      </xdr:nvSpPr>
      <xdr:spPr>
        <a:xfrm>
          <a:off x="16370300" y="16842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81" name="フローチャート: 判断 680"/>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55750</xdr:rowOff>
    </xdr:from>
    <xdr:to>
      <xdr:col>81</xdr:col>
      <xdr:colOff>50800</xdr:colOff>
      <xdr:row>99</xdr:row>
      <xdr:rowOff>8804</xdr:rowOff>
    </xdr:to>
    <xdr:cxnSp macro="">
      <xdr:nvCxnSpPr>
        <xdr:cNvPr id="682" name="直線コネクタ 681"/>
        <xdr:cNvCxnSpPr/>
      </xdr:nvCxnSpPr>
      <xdr:spPr>
        <a:xfrm>
          <a:off x="14592300" y="16857850"/>
          <a:ext cx="889000" cy="12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83" name="フローチャート: 判断 682"/>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18470</xdr:rowOff>
    </xdr:from>
    <xdr:ext cx="534377" cy="259045"/>
    <xdr:sp macro="" textlink="">
      <xdr:nvSpPr>
        <xdr:cNvPr id="684" name="テキスト ボックス 683"/>
        <xdr:cNvSpPr txBox="1"/>
      </xdr:nvSpPr>
      <xdr:spPr>
        <a:xfrm>
          <a:off x="15214111" y="166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55750</xdr:rowOff>
    </xdr:from>
    <xdr:to>
      <xdr:col>76</xdr:col>
      <xdr:colOff>114300</xdr:colOff>
      <xdr:row>98</xdr:row>
      <xdr:rowOff>84989</xdr:rowOff>
    </xdr:to>
    <xdr:cxnSp macro="">
      <xdr:nvCxnSpPr>
        <xdr:cNvPr id="685" name="直線コネクタ 684"/>
        <xdr:cNvCxnSpPr/>
      </xdr:nvCxnSpPr>
      <xdr:spPr>
        <a:xfrm flipV="1">
          <a:off x="13703300" y="16857850"/>
          <a:ext cx="889000" cy="2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86" name="フローチャート: 判断 685"/>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150705</xdr:rowOff>
    </xdr:from>
    <xdr:ext cx="534377" cy="259045"/>
    <xdr:sp macro="" textlink="">
      <xdr:nvSpPr>
        <xdr:cNvPr id="687" name="テキスト ボックス 686"/>
        <xdr:cNvSpPr txBox="1"/>
      </xdr:nvSpPr>
      <xdr:spPr>
        <a:xfrm>
          <a:off x="14325111" y="169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49555</xdr:rowOff>
    </xdr:from>
    <xdr:to>
      <xdr:col>71</xdr:col>
      <xdr:colOff>177800</xdr:colOff>
      <xdr:row>98</xdr:row>
      <xdr:rowOff>84989</xdr:rowOff>
    </xdr:to>
    <xdr:cxnSp macro="">
      <xdr:nvCxnSpPr>
        <xdr:cNvPr id="688" name="直線コネクタ 687"/>
        <xdr:cNvCxnSpPr/>
      </xdr:nvCxnSpPr>
      <xdr:spPr>
        <a:xfrm>
          <a:off x="12814300" y="16851655"/>
          <a:ext cx="889000"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89" name="フローチャート: 判断 688"/>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0" name="テキスト ボックス 689"/>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1" name="フローチャート: 判断 690"/>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2" name="テキスト ボックス 691"/>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31894</xdr:rowOff>
    </xdr:from>
    <xdr:to>
      <xdr:col>85</xdr:col>
      <xdr:colOff>177800</xdr:colOff>
      <xdr:row>98</xdr:row>
      <xdr:rowOff>133494</xdr:rowOff>
    </xdr:to>
    <xdr:sp macro="" textlink="">
      <xdr:nvSpPr>
        <xdr:cNvPr id="698" name="楕円 697"/>
        <xdr:cNvSpPr/>
      </xdr:nvSpPr>
      <xdr:spPr>
        <a:xfrm>
          <a:off x="16268700" y="1683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54771</xdr:rowOff>
    </xdr:from>
    <xdr:ext cx="534377" cy="259045"/>
    <xdr:sp macro="" textlink="">
      <xdr:nvSpPr>
        <xdr:cNvPr id="699" name="積立金該当値テキスト"/>
        <xdr:cNvSpPr txBox="1"/>
      </xdr:nvSpPr>
      <xdr:spPr>
        <a:xfrm>
          <a:off x="16370300" y="1668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129454</xdr:rowOff>
    </xdr:from>
    <xdr:to>
      <xdr:col>81</xdr:col>
      <xdr:colOff>101600</xdr:colOff>
      <xdr:row>99</xdr:row>
      <xdr:rowOff>59604</xdr:rowOff>
    </xdr:to>
    <xdr:sp macro="" textlink="">
      <xdr:nvSpPr>
        <xdr:cNvPr id="700" name="楕円 699"/>
        <xdr:cNvSpPr/>
      </xdr:nvSpPr>
      <xdr:spPr>
        <a:xfrm>
          <a:off x="15430500" y="1693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50731</xdr:rowOff>
    </xdr:from>
    <xdr:ext cx="469744" cy="259045"/>
    <xdr:sp macro="" textlink="">
      <xdr:nvSpPr>
        <xdr:cNvPr id="701" name="テキスト ボックス 700"/>
        <xdr:cNvSpPr txBox="1"/>
      </xdr:nvSpPr>
      <xdr:spPr>
        <a:xfrm>
          <a:off x="15246428" y="1702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4950</xdr:rowOff>
    </xdr:from>
    <xdr:to>
      <xdr:col>76</xdr:col>
      <xdr:colOff>165100</xdr:colOff>
      <xdr:row>98</xdr:row>
      <xdr:rowOff>106550</xdr:rowOff>
    </xdr:to>
    <xdr:sp macro="" textlink="">
      <xdr:nvSpPr>
        <xdr:cNvPr id="702" name="楕円 701"/>
        <xdr:cNvSpPr/>
      </xdr:nvSpPr>
      <xdr:spPr>
        <a:xfrm>
          <a:off x="14541500" y="168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123077</xdr:rowOff>
    </xdr:from>
    <xdr:ext cx="534377" cy="259045"/>
    <xdr:sp macro="" textlink="">
      <xdr:nvSpPr>
        <xdr:cNvPr id="703" name="テキスト ボックス 702"/>
        <xdr:cNvSpPr txBox="1"/>
      </xdr:nvSpPr>
      <xdr:spPr>
        <a:xfrm>
          <a:off x="14325111" y="165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34189</xdr:rowOff>
    </xdr:from>
    <xdr:to>
      <xdr:col>72</xdr:col>
      <xdr:colOff>38100</xdr:colOff>
      <xdr:row>98</xdr:row>
      <xdr:rowOff>135789</xdr:rowOff>
    </xdr:to>
    <xdr:sp macro="" textlink="">
      <xdr:nvSpPr>
        <xdr:cNvPr id="704" name="楕円 703"/>
        <xdr:cNvSpPr/>
      </xdr:nvSpPr>
      <xdr:spPr>
        <a:xfrm>
          <a:off x="13652500" y="1683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126916</xdr:rowOff>
    </xdr:from>
    <xdr:ext cx="534377" cy="259045"/>
    <xdr:sp macro="" textlink="">
      <xdr:nvSpPr>
        <xdr:cNvPr id="705" name="テキスト ボックス 704"/>
        <xdr:cNvSpPr txBox="1"/>
      </xdr:nvSpPr>
      <xdr:spPr>
        <a:xfrm>
          <a:off x="13436111" y="1692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170205</xdr:rowOff>
    </xdr:from>
    <xdr:to>
      <xdr:col>67</xdr:col>
      <xdr:colOff>101600</xdr:colOff>
      <xdr:row>98</xdr:row>
      <xdr:rowOff>100355</xdr:rowOff>
    </xdr:to>
    <xdr:sp macro="" textlink="">
      <xdr:nvSpPr>
        <xdr:cNvPr id="706" name="楕円 705"/>
        <xdr:cNvSpPr/>
      </xdr:nvSpPr>
      <xdr:spPr>
        <a:xfrm>
          <a:off x="12763500" y="1680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91482</xdr:rowOff>
    </xdr:from>
    <xdr:ext cx="534377" cy="259045"/>
    <xdr:sp macro="" textlink="">
      <xdr:nvSpPr>
        <xdr:cNvPr id="707" name="テキスト ボックス 706"/>
        <xdr:cNvSpPr txBox="1"/>
      </xdr:nvSpPr>
      <xdr:spPr>
        <a:xfrm>
          <a:off x="12547111"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1" name="テキスト ボックス 720"/>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3" name="テキスト ボックス 722"/>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5" name="テキスト ボックス 724"/>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7" name="テキスト ボックス 72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33" name="直線コネクタ 732"/>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36"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37" name="直線コネクタ 736"/>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105410</xdr:rowOff>
    </xdr:from>
    <xdr:to>
      <xdr:col>116</xdr:col>
      <xdr:colOff>63500</xdr:colOff>
      <xdr:row>38</xdr:row>
      <xdr:rowOff>111615</xdr:rowOff>
    </xdr:to>
    <xdr:cxnSp macro="">
      <xdr:nvCxnSpPr>
        <xdr:cNvPr id="738" name="直線コネクタ 737"/>
        <xdr:cNvCxnSpPr/>
      </xdr:nvCxnSpPr>
      <xdr:spPr>
        <a:xfrm flipV="1">
          <a:off x="21323300" y="6620510"/>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118370</xdr:rowOff>
    </xdr:from>
    <xdr:ext cx="469744" cy="259045"/>
    <xdr:sp macro="" textlink="">
      <xdr:nvSpPr>
        <xdr:cNvPr id="739" name="投資及び出資金平均値テキスト"/>
        <xdr:cNvSpPr txBox="1"/>
      </xdr:nvSpPr>
      <xdr:spPr>
        <a:xfrm>
          <a:off x="22212300" y="663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40" name="フローチャート: 判断 739"/>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111615</xdr:rowOff>
    </xdr:from>
    <xdr:to>
      <xdr:col>111</xdr:col>
      <xdr:colOff>177800</xdr:colOff>
      <xdr:row>38</xdr:row>
      <xdr:rowOff>119355</xdr:rowOff>
    </xdr:to>
    <xdr:cxnSp macro="">
      <xdr:nvCxnSpPr>
        <xdr:cNvPr id="741" name="直線コネクタ 740"/>
        <xdr:cNvCxnSpPr/>
      </xdr:nvCxnSpPr>
      <xdr:spPr>
        <a:xfrm flipV="1">
          <a:off x="20434300" y="6626715"/>
          <a:ext cx="889000" cy="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42" name="フローチャート: 判断 741"/>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54297</xdr:rowOff>
    </xdr:from>
    <xdr:ext cx="469744" cy="259045"/>
    <xdr:sp macro="" textlink="">
      <xdr:nvSpPr>
        <xdr:cNvPr id="743" name="テキスト ボックス 742"/>
        <xdr:cNvSpPr txBox="1"/>
      </xdr:nvSpPr>
      <xdr:spPr>
        <a:xfrm>
          <a:off x="21088428" y="67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116938</xdr:rowOff>
    </xdr:from>
    <xdr:to>
      <xdr:col>107</xdr:col>
      <xdr:colOff>50800</xdr:colOff>
      <xdr:row>38</xdr:row>
      <xdr:rowOff>119355</xdr:rowOff>
    </xdr:to>
    <xdr:cxnSp macro="">
      <xdr:nvCxnSpPr>
        <xdr:cNvPr id="744" name="直線コネクタ 743"/>
        <xdr:cNvCxnSpPr/>
      </xdr:nvCxnSpPr>
      <xdr:spPr>
        <a:xfrm>
          <a:off x="19545300" y="6632038"/>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45" name="フローチャート: 判断 744"/>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70429</xdr:rowOff>
    </xdr:from>
    <xdr:ext cx="469744" cy="259045"/>
    <xdr:sp macro="" textlink="">
      <xdr:nvSpPr>
        <xdr:cNvPr id="746" name="テキスト ボックス 745"/>
        <xdr:cNvSpPr txBox="1"/>
      </xdr:nvSpPr>
      <xdr:spPr>
        <a:xfrm>
          <a:off x="20199428" y="675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116938</xdr:rowOff>
    </xdr:from>
    <xdr:to>
      <xdr:col>102</xdr:col>
      <xdr:colOff>114300</xdr:colOff>
      <xdr:row>38</xdr:row>
      <xdr:rowOff>129707</xdr:rowOff>
    </xdr:to>
    <xdr:cxnSp macro="">
      <xdr:nvCxnSpPr>
        <xdr:cNvPr id="747" name="直線コネクタ 746"/>
        <xdr:cNvCxnSpPr/>
      </xdr:nvCxnSpPr>
      <xdr:spPr>
        <a:xfrm flipV="1">
          <a:off x="18656300" y="6632038"/>
          <a:ext cx="88900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162182</xdr:rowOff>
    </xdr:from>
    <xdr:to>
      <xdr:col>102</xdr:col>
      <xdr:colOff>165100</xdr:colOff>
      <xdr:row>39</xdr:row>
      <xdr:rowOff>92332</xdr:rowOff>
    </xdr:to>
    <xdr:sp macro="" textlink="">
      <xdr:nvSpPr>
        <xdr:cNvPr id="748" name="フローチャート: 判断 747"/>
        <xdr:cNvSpPr/>
      </xdr:nvSpPr>
      <xdr:spPr>
        <a:xfrm>
          <a:off x="19494500" y="667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83459</xdr:rowOff>
    </xdr:from>
    <xdr:ext cx="469744" cy="259045"/>
    <xdr:sp macro="" textlink="">
      <xdr:nvSpPr>
        <xdr:cNvPr id="749" name="テキスト ボックス 748"/>
        <xdr:cNvSpPr txBox="1"/>
      </xdr:nvSpPr>
      <xdr:spPr>
        <a:xfrm>
          <a:off x="19310428" y="677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168420</xdr:rowOff>
    </xdr:from>
    <xdr:to>
      <xdr:col>98</xdr:col>
      <xdr:colOff>38100</xdr:colOff>
      <xdr:row>39</xdr:row>
      <xdr:rowOff>98570</xdr:rowOff>
    </xdr:to>
    <xdr:sp macro="" textlink="">
      <xdr:nvSpPr>
        <xdr:cNvPr id="750" name="フローチャート: 判断 749"/>
        <xdr:cNvSpPr/>
      </xdr:nvSpPr>
      <xdr:spPr>
        <a:xfrm>
          <a:off x="18605500" y="668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89697</xdr:rowOff>
    </xdr:from>
    <xdr:ext cx="469744" cy="259045"/>
    <xdr:sp macro="" textlink="">
      <xdr:nvSpPr>
        <xdr:cNvPr id="751" name="テキスト ボックス 750"/>
        <xdr:cNvSpPr txBox="1"/>
      </xdr:nvSpPr>
      <xdr:spPr>
        <a:xfrm>
          <a:off x="18421428" y="67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54610</xdr:rowOff>
    </xdr:from>
    <xdr:to>
      <xdr:col>116</xdr:col>
      <xdr:colOff>114300</xdr:colOff>
      <xdr:row>38</xdr:row>
      <xdr:rowOff>156210</xdr:rowOff>
    </xdr:to>
    <xdr:sp macro="" textlink="">
      <xdr:nvSpPr>
        <xdr:cNvPr id="757" name="楕円 756"/>
        <xdr:cNvSpPr/>
      </xdr:nvSpPr>
      <xdr:spPr>
        <a:xfrm>
          <a:off x="221107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77487</xdr:rowOff>
    </xdr:from>
    <xdr:ext cx="469744" cy="259045"/>
    <xdr:sp macro="" textlink="">
      <xdr:nvSpPr>
        <xdr:cNvPr id="758" name="投資及び出資金該当値テキスト"/>
        <xdr:cNvSpPr txBox="1"/>
      </xdr:nvSpPr>
      <xdr:spPr>
        <a:xfrm>
          <a:off x="22212300" y="642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60815</xdr:rowOff>
    </xdr:from>
    <xdr:to>
      <xdr:col>112</xdr:col>
      <xdr:colOff>38100</xdr:colOff>
      <xdr:row>38</xdr:row>
      <xdr:rowOff>162415</xdr:rowOff>
    </xdr:to>
    <xdr:sp macro="" textlink="">
      <xdr:nvSpPr>
        <xdr:cNvPr id="759" name="楕円 758"/>
        <xdr:cNvSpPr/>
      </xdr:nvSpPr>
      <xdr:spPr>
        <a:xfrm>
          <a:off x="21272500" y="657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7492</xdr:rowOff>
    </xdr:from>
    <xdr:ext cx="469744" cy="259045"/>
    <xdr:sp macro="" textlink="">
      <xdr:nvSpPr>
        <xdr:cNvPr id="760" name="テキスト ボックス 759"/>
        <xdr:cNvSpPr txBox="1"/>
      </xdr:nvSpPr>
      <xdr:spPr>
        <a:xfrm>
          <a:off x="21088428" y="635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68555</xdr:rowOff>
    </xdr:from>
    <xdr:to>
      <xdr:col>107</xdr:col>
      <xdr:colOff>101600</xdr:colOff>
      <xdr:row>38</xdr:row>
      <xdr:rowOff>170155</xdr:rowOff>
    </xdr:to>
    <xdr:sp macro="" textlink="">
      <xdr:nvSpPr>
        <xdr:cNvPr id="761" name="楕円 760"/>
        <xdr:cNvSpPr/>
      </xdr:nvSpPr>
      <xdr:spPr>
        <a:xfrm>
          <a:off x="20383500" y="658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15232</xdr:rowOff>
    </xdr:from>
    <xdr:ext cx="469744" cy="259045"/>
    <xdr:sp macro="" textlink="">
      <xdr:nvSpPr>
        <xdr:cNvPr id="762" name="テキスト ボックス 761"/>
        <xdr:cNvSpPr txBox="1"/>
      </xdr:nvSpPr>
      <xdr:spPr>
        <a:xfrm>
          <a:off x="20199428" y="635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66138</xdr:rowOff>
    </xdr:from>
    <xdr:to>
      <xdr:col>102</xdr:col>
      <xdr:colOff>165100</xdr:colOff>
      <xdr:row>38</xdr:row>
      <xdr:rowOff>167738</xdr:rowOff>
    </xdr:to>
    <xdr:sp macro="" textlink="">
      <xdr:nvSpPr>
        <xdr:cNvPr id="763" name="楕円 762"/>
        <xdr:cNvSpPr/>
      </xdr:nvSpPr>
      <xdr:spPr>
        <a:xfrm>
          <a:off x="19494500" y="658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12815</xdr:rowOff>
    </xdr:from>
    <xdr:ext cx="469744" cy="259045"/>
    <xdr:sp macro="" textlink="">
      <xdr:nvSpPr>
        <xdr:cNvPr id="764" name="テキスト ボックス 763"/>
        <xdr:cNvSpPr txBox="1"/>
      </xdr:nvSpPr>
      <xdr:spPr>
        <a:xfrm>
          <a:off x="19310428" y="635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78907</xdr:rowOff>
    </xdr:from>
    <xdr:to>
      <xdr:col>98</xdr:col>
      <xdr:colOff>38100</xdr:colOff>
      <xdr:row>39</xdr:row>
      <xdr:rowOff>9057</xdr:rowOff>
    </xdr:to>
    <xdr:sp macro="" textlink="">
      <xdr:nvSpPr>
        <xdr:cNvPr id="765" name="楕円 764"/>
        <xdr:cNvSpPr/>
      </xdr:nvSpPr>
      <xdr:spPr>
        <a:xfrm>
          <a:off x="18605500" y="659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25584</xdr:rowOff>
    </xdr:from>
    <xdr:ext cx="469744" cy="259045"/>
    <xdr:sp macro="" textlink="">
      <xdr:nvSpPr>
        <xdr:cNvPr id="766" name="テキスト ボックス 765"/>
        <xdr:cNvSpPr txBox="1"/>
      </xdr:nvSpPr>
      <xdr:spPr>
        <a:xfrm>
          <a:off x="18421428" y="636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8" name="直線コネクタ 787"/>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91"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92" name="直線コネクタ 791"/>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31664</xdr:rowOff>
    </xdr:from>
    <xdr:to>
      <xdr:col>116</xdr:col>
      <xdr:colOff>63500</xdr:colOff>
      <xdr:row>58</xdr:row>
      <xdr:rowOff>33813</xdr:rowOff>
    </xdr:to>
    <xdr:cxnSp macro="">
      <xdr:nvCxnSpPr>
        <xdr:cNvPr id="793" name="直線コネクタ 792"/>
        <xdr:cNvCxnSpPr/>
      </xdr:nvCxnSpPr>
      <xdr:spPr>
        <a:xfrm flipV="1">
          <a:off x="21323300" y="9975764"/>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31264</xdr:rowOff>
    </xdr:from>
    <xdr:ext cx="469744" cy="259045"/>
    <xdr:sp macro="" textlink="">
      <xdr:nvSpPr>
        <xdr:cNvPr id="794" name="貸付金平均値テキスト"/>
        <xdr:cNvSpPr txBox="1"/>
      </xdr:nvSpPr>
      <xdr:spPr>
        <a:xfrm>
          <a:off x="22212300" y="9632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95" name="フローチャート: 判断 794"/>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33813</xdr:rowOff>
    </xdr:from>
    <xdr:to>
      <xdr:col>111</xdr:col>
      <xdr:colOff>177800</xdr:colOff>
      <xdr:row>58</xdr:row>
      <xdr:rowOff>33996</xdr:rowOff>
    </xdr:to>
    <xdr:cxnSp macro="">
      <xdr:nvCxnSpPr>
        <xdr:cNvPr id="796" name="直線コネクタ 795"/>
        <xdr:cNvCxnSpPr/>
      </xdr:nvCxnSpPr>
      <xdr:spPr>
        <a:xfrm flipV="1">
          <a:off x="20434300" y="9977913"/>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97" name="フローチャート: 判断 796"/>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70416</xdr:rowOff>
    </xdr:from>
    <xdr:ext cx="469744" cy="259045"/>
    <xdr:sp macro="" textlink="">
      <xdr:nvSpPr>
        <xdr:cNvPr id="798" name="テキスト ボックス 797"/>
        <xdr:cNvSpPr txBox="1"/>
      </xdr:nvSpPr>
      <xdr:spPr>
        <a:xfrm>
          <a:off x="21088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33996</xdr:rowOff>
    </xdr:from>
    <xdr:to>
      <xdr:col>107</xdr:col>
      <xdr:colOff>50800</xdr:colOff>
      <xdr:row>58</xdr:row>
      <xdr:rowOff>40259</xdr:rowOff>
    </xdr:to>
    <xdr:cxnSp macro="">
      <xdr:nvCxnSpPr>
        <xdr:cNvPr id="799" name="直線コネクタ 798"/>
        <xdr:cNvCxnSpPr/>
      </xdr:nvCxnSpPr>
      <xdr:spPr>
        <a:xfrm flipV="1">
          <a:off x="19545300" y="9978096"/>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800" name="フローチャート: 判断 799"/>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60951</xdr:rowOff>
    </xdr:from>
    <xdr:ext cx="469744" cy="259045"/>
    <xdr:sp macro="" textlink="">
      <xdr:nvSpPr>
        <xdr:cNvPr id="801" name="テキスト ボックス 800"/>
        <xdr:cNvSpPr txBox="1"/>
      </xdr:nvSpPr>
      <xdr:spPr>
        <a:xfrm>
          <a:off x="20199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40259</xdr:rowOff>
    </xdr:from>
    <xdr:to>
      <xdr:col>102</xdr:col>
      <xdr:colOff>114300</xdr:colOff>
      <xdr:row>58</xdr:row>
      <xdr:rowOff>44831</xdr:rowOff>
    </xdr:to>
    <xdr:cxnSp macro="">
      <xdr:nvCxnSpPr>
        <xdr:cNvPr id="802" name="直線コネクタ 801"/>
        <xdr:cNvCxnSpPr/>
      </xdr:nvCxnSpPr>
      <xdr:spPr>
        <a:xfrm flipV="1">
          <a:off x="18656300" y="998435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116606</xdr:rowOff>
    </xdr:from>
    <xdr:to>
      <xdr:col>102</xdr:col>
      <xdr:colOff>165100</xdr:colOff>
      <xdr:row>57</xdr:row>
      <xdr:rowOff>46756</xdr:rowOff>
    </xdr:to>
    <xdr:sp macro="" textlink="">
      <xdr:nvSpPr>
        <xdr:cNvPr id="803" name="フローチャート: 判断 802"/>
        <xdr:cNvSpPr/>
      </xdr:nvSpPr>
      <xdr:spPr>
        <a:xfrm>
          <a:off x="19494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63283</xdr:rowOff>
    </xdr:from>
    <xdr:ext cx="469744" cy="259045"/>
    <xdr:sp macro="" textlink="">
      <xdr:nvSpPr>
        <xdr:cNvPr id="804" name="テキスト ボックス 803"/>
        <xdr:cNvSpPr txBox="1"/>
      </xdr:nvSpPr>
      <xdr:spPr>
        <a:xfrm>
          <a:off x="19310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101839</xdr:rowOff>
    </xdr:from>
    <xdr:to>
      <xdr:col>98</xdr:col>
      <xdr:colOff>38100</xdr:colOff>
      <xdr:row>57</xdr:row>
      <xdr:rowOff>31989</xdr:rowOff>
    </xdr:to>
    <xdr:sp macro="" textlink="">
      <xdr:nvSpPr>
        <xdr:cNvPr id="805" name="フローチャート: 判断 804"/>
        <xdr:cNvSpPr/>
      </xdr:nvSpPr>
      <xdr:spPr>
        <a:xfrm>
          <a:off x="18605500" y="970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48516</xdr:rowOff>
    </xdr:from>
    <xdr:ext cx="469744" cy="259045"/>
    <xdr:sp macro="" textlink="">
      <xdr:nvSpPr>
        <xdr:cNvPr id="806" name="テキスト ボックス 805"/>
        <xdr:cNvSpPr txBox="1"/>
      </xdr:nvSpPr>
      <xdr:spPr>
        <a:xfrm>
          <a:off x="18421428" y="947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152314</xdr:rowOff>
    </xdr:from>
    <xdr:to>
      <xdr:col>116</xdr:col>
      <xdr:colOff>114300</xdr:colOff>
      <xdr:row>58</xdr:row>
      <xdr:rowOff>82464</xdr:rowOff>
    </xdr:to>
    <xdr:sp macro="" textlink="">
      <xdr:nvSpPr>
        <xdr:cNvPr id="812" name="楕円 811"/>
        <xdr:cNvSpPr/>
      </xdr:nvSpPr>
      <xdr:spPr>
        <a:xfrm>
          <a:off x="22110700" y="992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67241</xdr:rowOff>
    </xdr:from>
    <xdr:ext cx="469744" cy="259045"/>
    <xdr:sp macro="" textlink="">
      <xdr:nvSpPr>
        <xdr:cNvPr id="813" name="貸付金該当値テキスト"/>
        <xdr:cNvSpPr txBox="1"/>
      </xdr:nvSpPr>
      <xdr:spPr>
        <a:xfrm>
          <a:off x="22212300" y="983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154463</xdr:rowOff>
    </xdr:from>
    <xdr:to>
      <xdr:col>112</xdr:col>
      <xdr:colOff>38100</xdr:colOff>
      <xdr:row>58</xdr:row>
      <xdr:rowOff>84613</xdr:rowOff>
    </xdr:to>
    <xdr:sp macro="" textlink="">
      <xdr:nvSpPr>
        <xdr:cNvPr id="814" name="楕円 813"/>
        <xdr:cNvSpPr/>
      </xdr:nvSpPr>
      <xdr:spPr>
        <a:xfrm>
          <a:off x="21272500" y="992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75740</xdr:rowOff>
    </xdr:from>
    <xdr:ext cx="469744" cy="259045"/>
    <xdr:sp macro="" textlink="">
      <xdr:nvSpPr>
        <xdr:cNvPr id="815" name="テキスト ボックス 814"/>
        <xdr:cNvSpPr txBox="1"/>
      </xdr:nvSpPr>
      <xdr:spPr>
        <a:xfrm>
          <a:off x="21088428" y="1001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154646</xdr:rowOff>
    </xdr:from>
    <xdr:to>
      <xdr:col>107</xdr:col>
      <xdr:colOff>101600</xdr:colOff>
      <xdr:row>58</xdr:row>
      <xdr:rowOff>84796</xdr:rowOff>
    </xdr:to>
    <xdr:sp macro="" textlink="">
      <xdr:nvSpPr>
        <xdr:cNvPr id="816" name="楕円 815"/>
        <xdr:cNvSpPr/>
      </xdr:nvSpPr>
      <xdr:spPr>
        <a:xfrm>
          <a:off x="20383500" y="992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75923</xdr:rowOff>
    </xdr:from>
    <xdr:ext cx="469744" cy="259045"/>
    <xdr:sp macro="" textlink="">
      <xdr:nvSpPr>
        <xdr:cNvPr id="817" name="テキスト ボックス 816"/>
        <xdr:cNvSpPr txBox="1"/>
      </xdr:nvSpPr>
      <xdr:spPr>
        <a:xfrm>
          <a:off x="20199428" y="1002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160909</xdr:rowOff>
    </xdr:from>
    <xdr:to>
      <xdr:col>102</xdr:col>
      <xdr:colOff>165100</xdr:colOff>
      <xdr:row>58</xdr:row>
      <xdr:rowOff>91059</xdr:rowOff>
    </xdr:to>
    <xdr:sp macro="" textlink="">
      <xdr:nvSpPr>
        <xdr:cNvPr id="818" name="楕円 817"/>
        <xdr:cNvSpPr/>
      </xdr:nvSpPr>
      <xdr:spPr>
        <a:xfrm>
          <a:off x="19494500" y="993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82186</xdr:rowOff>
    </xdr:from>
    <xdr:ext cx="469744" cy="259045"/>
    <xdr:sp macro="" textlink="">
      <xdr:nvSpPr>
        <xdr:cNvPr id="819" name="テキスト ボックス 818"/>
        <xdr:cNvSpPr txBox="1"/>
      </xdr:nvSpPr>
      <xdr:spPr>
        <a:xfrm>
          <a:off x="19310428" y="1002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165481</xdr:rowOff>
    </xdr:from>
    <xdr:to>
      <xdr:col>98</xdr:col>
      <xdr:colOff>38100</xdr:colOff>
      <xdr:row>58</xdr:row>
      <xdr:rowOff>95631</xdr:rowOff>
    </xdr:to>
    <xdr:sp macro="" textlink="">
      <xdr:nvSpPr>
        <xdr:cNvPr id="820" name="楕円 819"/>
        <xdr:cNvSpPr/>
      </xdr:nvSpPr>
      <xdr:spPr>
        <a:xfrm>
          <a:off x="18605500" y="993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86758</xdr:rowOff>
    </xdr:from>
    <xdr:ext cx="469744" cy="259045"/>
    <xdr:sp macro="" textlink="">
      <xdr:nvSpPr>
        <xdr:cNvPr id="821" name="テキスト ボックス 820"/>
        <xdr:cNvSpPr txBox="1"/>
      </xdr:nvSpPr>
      <xdr:spPr>
        <a:xfrm>
          <a:off x="18421428" y="1003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46" name="直線コネクタ 845"/>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47"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8" name="直線コネクタ 847"/>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9"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50" name="直線コネクタ 849"/>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168142</xdr:rowOff>
    </xdr:from>
    <xdr:to>
      <xdr:col>116</xdr:col>
      <xdr:colOff>63500</xdr:colOff>
      <xdr:row>72</xdr:row>
      <xdr:rowOff>76930</xdr:rowOff>
    </xdr:to>
    <xdr:cxnSp macro="">
      <xdr:nvCxnSpPr>
        <xdr:cNvPr id="851" name="直線コネクタ 850"/>
        <xdr:cNvCxnSpPr/>
      </xdr:nvCxnSpPr>
      <xdr:spPr>
        <a:xfrm flipV="1">
          <a:off x="21323300" y="12341092"/>
          <a:ext cx="838200" cy="8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44810</xdr:rowOff>
    </xdr:from>
    <xdr:ext cx="534377" cy="259045"/>
    <xdr:sp macro="" textlink="">
      <xdr:nvSpPr>
        <xdr:cNvPr id="852" name="繰出金平均値テキスト"/>
        <xdr:cNvSpPr txBox="1"/>
      </xdr:nvSpPr>
      <xdr:spPr>
        <a:xfrm>
          <a:off x="22212300" y="1290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53" name="フローチャート: 判断 852"/>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63614</xdr:rowOff>
    </xdr:from>
    <xdr:to>
      <xdr:col>111</xdr:col>
      <xdr:colOff>177800</xdr:colOff>
      <xdr:row>72</xdr:row>
      <xdr:rowOff>76930</xdr:rowOff>
    </xdr:to>
    <xdr:cxnSp macro="">
      <xdr:nvCxnSpPr>
        <xdr:cNvPr id="854" name="直線コネクタ 853"/>
        <xdr:cNvCxnSpPr/>
      </xdr:nvCxnSpPr>
      <xdr:spPr>
        <a:xfrm>
          <a:off x="20434300" y="12408014"/>
          <a:ext cx="889000" cy="1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55" name="フローチャート: 判断 854"/>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135469</xdr:rowOff>
    </xdr:from>
    <xdr:ext cx="534377" cy="259045"/>
    <xdr:sp macro="" textlink="">
      <xdr:nvSpPr>
        <xdr:cNvPr id="856" name="テキスト ボックス 855"/>
        <xdr:cNvSpPr txBox="1"/>
      </xdr:nvSpPr>
      <xdr:spPr>
        <a:xfrm>
          <a:off x="21056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63614</xdr:rowOff>
    </xdr:from>
    <xdr:to>
      <xdr:col>107</xdr:col>
      <xdr:colOff>50800</xdr:colOff>
      <xdr:row>72</xdr:row>
      <xdr:rowOff>125755</xdr:rowOff>
    </xdr:to>
    <xdr:cxnSp macro="">
      <xdr:nvCxnSpPr>
        <xdr:cNvPr id="857" name="直線コネクタ 856"/>
        <xdr:cNvCxnSpPr/>
      </xdr:nvCxnSpPr>
      <xdr:spPr>
        <a:xfrm flipV="1">
          <a:off x="19545300" y="12408014"/>
          <a:ext cx="889000" cy="6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8" name="フローチャート: 判断 857"/>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137831</xdr:rowOff>
    </xdr:from>
    <xdr:ext cx="534377" cy="259045"/>
    <xdr:sp macro="" textlink="">
      <xdr:nvSpPr>
        <xdr:cNvPr id="859" name="テキスト ボックス 858"/>
        <xdr:cNvSpPr txBox="1"/>
      </xdr:nvSpPr>
      <xdr:spPr>
        <a:xfrm>
          <a:off x="20167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96533</xdr:rowOff>
    </xdr:from>
    <xdr:to>
      <xdr:col>102</xdr:col>
      <xdr:colOff>114300</xdr:colOff>
      <xdr:row>72</xdr:row>
      <xdr:rowOff>125755</xdr:rowOff>
    </xdr:to>
    <xdr:cxnSp macro="">
      <xdr:nvCxnSpPr>
        <xdr:cNvPr id="860" name="直線コネクタ 859"/>
        <xdr:cNvCxnSpPr/>
      </xdr:nvCxnSpPr>
      <xdr:spPr>
        <a:xfrm>
          <a:off x="18656300" y="12440933"/>
          <a:ext cx="889000" cy="2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112617</xdr:rowOff>
    </xdr:from>
    <xdr:to>
      <xdr:col>102</xdr:col>
      <xdr:colOff>165100</xdr:colOff>
      <xdr:row>75</xdr:row>
      <xdr:rowOff>42767</xdr:rowOff>
    </xdr:to>
    <xdr:sp macro="" textlink="">
      <xdr:nvSpPr>
        <xdr:cNvPr id="861" name="フローチャート: 判断 860"/>
        <xdr:cNvSpPr/>
      </xdr:nvSpPr>
      <xdr:spPr>
        <a:xfrm>
          <a:off x="19494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33894</xdr:rowOff>
    </xdr:from>
    <xdr:ext cx="534377" cy="259045"/>
    <xdr:sp macro="" textlink="">
      <xdr:nvSpPr>
        <xdr:cNvPr id="862" name="テキスト ボックス 861"/>
        <xdr:cNvSpPr txBox="1"/>
      </xdr:nvSpPr>
      <xdr:spPr>
        <a:xfrm>
          <a:off x="19278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127095</xdr:rowOff>
    </xdr:from>
    <xdr:to>
      <xdr:col>98</xdr:col>
      <xdr:colOff>38100</xdr:colOff>
      <xdr:row>75</xdr:row>
      <xdr:rowOff>57245</xdr:rowOff>
    </xdr:to>
    <xdr:sp macro="" textlink="">
      <xdr:nvSpPr>
        <xdr:cNvPr id="863" name="フローチャート: 判断 862"/>
        <xdr:cNvSpPr/>
      </xdr:nvSpPr>
      <xdr:spPr>
        <a:xfrm>
          <a:off x="18605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48372</xdr:rowOff>
    </xdr:from>
    <xdr:ext cx="534377" cy="259045"/>
    <xdr:sp macro="" textlink="">
      <xdr:nvSpPr>
        <xdr:cNvPr id="864" name="テキスト ボックス 863"/>
        <xdr:cNvSpPr txBox="1"/>
      </xdr:nvSpPr>
      <xdr:spPr>
        <a:xfrm>
          <a:off x="18389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117342</xdr:rowOff>
    </xdr:from>
    <xdr:to>
      <xdr:col>116</xdr:col>
      <xdr:colOff>114300</xdr:colOff>
      <xdr:row>72</xdr:row>
      <xdr:rowOff>47492</xdr:rowOff>
    </xdr:to>
    <xdr:sp macro="" textlink="">
      <xdr:nvSpPr>
        <xdr:cNvPr id="870" name="楕円 869"/>
        <xdr:cNvSpPr/>
      </xdr:nvSpPr>
      <xdr:spPr>
        <a:xfrm>
          <a:off x="22110700" y="1229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140219</xdr:rowOff>
    </xdr:from>
    <xdr:ext cx="534377" cy="259045"/>
    <xdr:sp macro="" textlink="">
      <xdr:nvSpPr>
        <xdr:cNvPr id="871" name="繰出金該当値テキスト"/>
        <xdr:cNvSpPr txBox="1"/>
      </xdr:nvSpPr>
      <xdr:spPr>
        <a:xfrm>
          <a:off x="22212300" y="1214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26130</xdr:rowOff>
    </xdr:from>
    <xdr:to>
      <xdr:col>112</xdr:col>
      <xdr:colOff>38100</xdr:colOff>
      <xdr:row>72</xdr:row>
      <xdr:rowOff>127730</xdr:rowOff>
    </xdr:to>
    <xdr:sp macro="" textlink="">
      <xdr:nvSpPr>
        <xdr:cNvPr id="872" name="楕円 871"/>
        <xdr:cNvSpPr/>
      </xdr:nvSpPr>
      <xdr:spPr>
        <a:xfrm>
          <a:off x="21272500" y="1237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144257</xdr:rowOff>
    </xdr:from>
    <xdr:ext cx="534377" cy="259045"/>
    <xdr:sp macro="" textlink="">
      <xdr:nvSpPr>
        <xdr:cNvPr id="873" name="テキスト ボックス 872"/>
        <xdr:cNvSpPr txBox="1"/>
      </xdr:nvSpPr>
      <xdr:spPr>
        <a:xfrm>
          <a:off x="21056111" y="1214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12814</xdr:rowOff>
    </xdr:from>
    <xdr:to>
      <xdr:col>107</xdr:col>
      <xdr:colOff>101600</xdr:colOff>
      <xdr:row>72</xdr:row>
      <xdr:rowOff>114414</xdr:rowOff>
    </xdr:to>
    <xdr:sp macro="" textlink="">
      <xdr:nvSpPr>
        <xdr:cNvPr id="874" name="楕円 873"/>
        <xdr:cNvSpPr/>
      </xdr:nvSpPr>
      <xdr:spPr>
        <a:xfrm>
          <a:off x="20383500" y="12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130941</xdr:rowOff>
    </xdr:from>
    <xdr:ext cx="534377" cy="259045"/>
    <xdr:sp macro="" textlink="">
      <xdr:nvSpPr>
        <xdr:cNvPr id="875" name="テキスト ボックス 874"/>
        <xdr:cNvSpPr txBox="1"/>
      </xdr:nvSpPr>
      <xdr:spPr>
        <a:xfrm>
          <a:off x="20167111" y="121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74955</xdr:rowOff>
    </xdr:from>
    <xdr:to>
      <xdr:col>102</xdr:col>
      <xdr:colOff>165100</xdr:colOff>
      <xdr:row>73</xdr:row>
      <xdr:rowOff>5105</xdr:rowOff>
    </xdr:to>
    <xdr:sp macro="" textlink="">
      <xdr:nvSpPr>
        <xdr:cNvPr id="876" name="楕円 875"/>
        <xdr:cNvSpPr/>
      </xdr:nvSpPr>
      <xdr:spPr>
        <a:xfrm>
          <a:off x="19494500" y="1241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21632</xdr:rowOff>
    </xdr:from>
    <xdr:ext cx="534377" cy="259045"/>
    <xdr:sp macro="" textlink="">
      <xdr:nvSpPr>
        <xdr:cNvPr id="877" name="テキスト ボックス 876"/>
        <xdr:cNvSpPr txBox="1"/>
      </xdr:nvSpPr>
      <xdr:spPr>
        <a:xfrm>
          <a:off x="19278111" y="1219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45733</xdr:rowOff>
    </xdr:from>
    <xdr:to>
      <xdr:col>98</xdr:col>
      <xdr:colOff>38100</xdr:colOff>
      <xdr:row>72</xdr:row>
      <xdr:rowOff>147333</xdr:rowOff>
    </xdr:to>
    <xdr:sp macro="" textlink="">
      <xdr:nvSpPr>
        <xdr:cNvPr id="878" name="楕円 877"/>
        <xdr:cNvSpPr/>
      </xdr:nvSpPr>
      <xdr:spPr>
        <a:xfrm>
          <a:off x="18605500" y="1239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163860</xdr:rowOff>
    </xdr:from>
    <xdr:ext cx="534377" cy="259045"/>
    <xdr:sp macro="" textlink="">
      <xdr:nvSpPr>
        <xdr:cNvPr id="879" name="テキスト ボックス 878"/>
        <xdr:cNvSpPr txBox="1"/>
      </xdr:nvSpPr>
      <xdr:spPr>
        <a:xfrm>
          <a:off x="18389111" y="1216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0" name="直線コネクタ 889"/>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1" name="テキスト ボックス 890"/>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93" name="テキスト ボックス 892"/>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4" name="直線コネクタ 893"/>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95" name="テキスト ボックス 894"/>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7" name="テキスト ボックス 896"/>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9" name="直線コネクタ 898"/>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900"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1" name="直線コネクタ 900"/>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902"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903" name="直線コネクタ 902"/>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4" name="直線コネクタ 903"/>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905"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906" name="フローチャート: 判断 905"/>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7" name="直線コネクタ 906"/>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8" name="フローチャート: 判断 907"/>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9" name="テキスト ボックス 908"/>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0" name="直線コネクタ 909"/>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1" name="フローチャート: 判断 910"/>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2" name="テキスト ボックス 911"/>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3" name="直線コネクタ 912"/>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128905</xdr:rowOff>
    </xdr:from>
    <xdr:to>
      <xdr:col>102</xdr:col>
      <xdr:colOff>165100</xdr:colOff>
      <xdr:row>97</xdr:row>
      <xdr:rowOff>59055</xdr:rowOff>
    </xdr:to>
    <xdr:sp macro="" textlink="">
      <xdr:nvSpPr>
        <xdr:cNvPr id="914" name="フローチャート: 判断 913"/>
        <xdr:cNvSpPr/>
      </xdr:nvSpPr>
      <xdr:spPr>
        <a:xfrm>
          <a:off x="19494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95</xdr:row>
      <xdr:rowOff>75582</xdr:rowOff>
    </xdr:from>
    <xdr:ext cx="313932" cy="259045"/>
    <xdr:sp macro="" textlink="">
      <xdr:nvSpPr>
        <xdr:cNvPr id="915" name="テキスト ボックス 914"/>
        <xdr:cNvSpPr txBox="1"/>
      </xdr:nvSpPr>
      <xdr:spPr>
        <a:xfrm>
          <a:off x="19388333" y="1636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96</xdr:row>
      <xdr:rowOff>168911</xdr:rowOff>
    </xdr:from>
    <xdr:to>
      <xdr:col>98</xdr:col>
      <xdr:colOff>38100</xdr:colOff>
      <xdr:row>97</xdr:row>
      <xdr:rowOff>99061</xdr:rowOff>
    </xdr:to>
    <xdr:sp macro="" textlink="">
      <xdr:nvSpPr>
        <xdr:cNvPr id="916" name="フローチャート: 判断 915"/>
        <xdr:cNvSpPr/>
      </xdr:nvSpPr>
      <xdr:spPr>
        <a:xfrm>
          <a:off x="18605500" y="1662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95</xdr:row>
      <xdr:rowOff>115588</xdr:rowOff>
    </xdr:from>
    <xdr:ext cx="313932" cy="259045"/>
    <xdr:sp macro="" textlink="">
      <xdr:nvSpPr>
        <xdr:cNvPr id="917" name="テキスト ボックス 916"/>
        <xdr:cNvSpPr txBox="1"/>
      </xdr:nvSpPr>
      <xdr:spPr>
        <a:xfrm>
          <a:off x="18499333" y="16403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3" name="楕円 922"/>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24"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5" name="楕円 924"/>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6" name="テキスト ボックス 925"/>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7" name="楕円 926"/>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8" name="テキスト ボックス 927"/>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9" name="楕円 928"/>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30" name="テキスト ボックス 92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1" name="楕円 930"/>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2" name="テキスト ボックス 93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2000"/>
            </a:lnSpc>
          </a:pPr>
          <a:r>
            <a:rPr kumimoji="1" lang="ja-JP" altLang="ja-JP" sz="1500">
              <a:solidFill>
                <a:sysClr val="windowText" lastClr="000000"/>
              </a:solidFill>
              <a:effectLst/>
              <a:latin typeface="+mn-lt"/>
              <a:ea typeface="+mn-ea"/>
              <a:cs typeface="+mn-cs"/>
            </a:rPr>
            <a:t>　広大な面積に多くの集落が点在しており、機能性の高い地域構造が求められているため、道路ネットワークの整備や農林業の振興を支える農林基盤整備、林道などの基盤整備を地域整備構想の中で計画的に進めている。このため、</a:t>
          </a:r>
          <a:r>
            <a:rPr kumimoji="1" lang="en-US" altLang="ja-JP" sz="1500">
              <a:solidFill>
                <a:sysClr val="windowText" lastClr="000000"/>
              </a:solidFill>
              <a:effectLst/>
              <a:latin typeface="+mn-lt"/>
              <a:ea typeface="+mn-ea"/>
              <a:cs typeface="+mn-cs"/>
            </a:rPr>
            <a:t>1</a:t>
          </a:r>
          <a:r>
            <a:rPr kumimoji="1" lang="ja-JP" altLang="ja-JP" sz="1500">
              <a:solidFill>
                <a:sysClr val="windowText" lastClr="000000"/>
              </a:solidFill>
              <a:effectLst/>
              <a:latin typeface="+mn-lt"/>
              <a:ea typeface="+mn-ea"/>
              <a:cs typeface="+mn-cs"/>
            </a:rPr>
            <a:t>人当たりの普通建設事業が</a:t>
          </a:r>
          <a:r>
            <a:rPr kumimoji="1" lang="en-US" altLang="ja-JP" sz="1500">
              <a:solidFill>
                <a:sysClr val="windowText" lastClr="000000"/>
              </a:solidFill>
              <a:effectLst/>
              <a:latin typeface="+mn-lt"/>
              <a:ea typeface="+mn-ea"/>
              <a:cs typeface="+mn-cs"/>
            </a:rPr>
            <a:t>186,572</a:t>
          </a:r>
          <a:r>
            <a:rPr kumimoji="1" lang="ja-JP" altLang="ja-JP" sz="1500">
              <a:solidFill>
                <a:sysClr val="windowText" lastClr="000000"/>
              </a:solidFill>
              <a:effectLst/>
              <a:latin typeface="+mn-lt"/>
              <a:ea typeface="+mn-ea"/>
              <a:cs typeface="+mn-cs"/>
            </a:rPr>
            <a:t>円となっており、類似団体を大きく上回っている。人件費についても、地理的要因を考慮した職員配置により、</a:t>
          </a:r>
          <a:r>
            <a:rPr kumimoji="1" lang="en-US" altLang="ja-JP" sz="1500">
              <a:solidFill>
                <a:sysClr val="windowText" lastClr="000000"/>
              </a:solidFill>
              <a:effectLst/>
              <a:latin typeface="+mn-lt"/>
              <a:ea typeface="+mn-ea"/>
              <a:cs typeface="+mn-cs"/>
            </a:rPr>
            <a:t>1</a:t>
          </a:r>
          <a:r>
            <a:rPr kumimoji="1" lang="ja-JP" altLang="ja-JP" sz="1500">
              <a:solidFill>
                <a:sysClr val="windowText" lastClr="000000"/>
              </a:solidFill>
              <a:effectLst/>
              <a:latin typeface="+mn-lt"/>
              <a:ea typeface="+mn-ea"/>
              <a:cs typeface="+mn-cs"/>
            </a:rPr>
            <a:t>人当たりのコストは</a:t>
          </a:r>
          <a:r>
            <a:rPr kumimoji="1" lang="en-US" altLang="ja-JP" sz="1500">
              <a:solidFill>
                <a:sysClr val="windowText" lastClr="000000"/>
              </a:solidFill>
              <a:effectLst/>
              <a:latin typeface="+mn-lt"/>
              <a:ea typeface="+mn-ea"/>
              <a:cs typeface="+mn-cs"/>
            </a:rPr>
            <a:t>95,023</a:t>
          </a:r>
          <a:r>
            <a:rPr kumimoji="1" lang="ja-JP" altLang="ja-JP" sz="1500">
              <a:solidFill>
                <a:sysClr val="windowText" lastClr="000000"/>
              </a:solidFill>
              <a:effectLst/>
              <a:latin typeface="+mn-lt"/>
              <a:ea typeface="+mn-ea"/>
              <a:cs typeface="+mn-cs"/>
            </a:rPr>
            <a:t>円と類似団体を上回っている。公債費は、合併時の投資財源として発行した合併特例債の償還などにより、</a:t>
          </a:r>
          <a:r>
            <a:rPr kumimoji="1" lang="en-US" altLang="ja-JP" sz="1500">
              <a:solidFill>
                <a:sysClr val="windowText" lastClr="000000"/>
              </a:solidFill>
              <a:effectLst/>
              <a:latin typeface="+mn-lt"/>
              <a:ea typeface="+mn-ea"/>
              <a:cs typeface="+mn-cs"/>
            </a:rPr>
            <a:t>1</a:t>
          </a:r>
          <a:r>
            <a:rPr kumimoji="1" lang="ja-JP" altLang="ja-JP" sz="1500">
              <a:solidFill>
                <a:sysClr val="windowText" lastClr="000000"/>
              </a:solidFill>
              <a:effectLst/>
              <a:latin typeface="+mn-lt"/>
              <a:ea typeface="+mn-ea"/>
              <a:cs typeface="+mn-cs"/>
            </a:rPr>
            <a:t>人当たりのコストは</a:t>
          </a:r>
          <a:r>
            <a:rPr kumimoji="1" lang="en-US" altLang="ja-JP" sz="1500">
              <a:solidFill>
                <a:sysClr val="windowText" lastClr="000000"/>
              </a:solidFill>
              <a:effectLst/>
              <a:latin typeface="+mn-lt"/>
              <a:ea typeface="+mn-ea"/>
              <a:cs typeface="+mn-cs"/>
            </a:rPr>
            <a:t>105,489</a:t>
          </a:r>
          <a:r>
            <a:rPr kumimoji="1" lang="ja-JP" altLang="ja-JP" sz="1500">
              <a:solidFill>
                <a:sysClr val="windowText" lastClr="000000"/>
              </a:solidFill>
              <a:effectLst/>
              <a:latin typeface="+mn-lt"/>
              <a:ea typeface="+mn-ea"/>
              <a:cs typeface="+mn-cs"/>
            </a:rPr>
            <a:t>円と類似団体を上回っている。</a:t>
          </a:r>
          <a:endParaRPr lang="ja-JP" altLang="ja-JP" sz="1500">
            <a:solidFill>
              <a:sysClr val="windowText" lastClr="000000"/>
            </a:solidFill>
            <a:effectLst/>
          </a:endParaRPr>
        </a:p>
        <a:p>
          <a:pPr>
            <a:lnSpc>
              <a:spcPts val="2000"/>
            </a:lnSpc>
          </a:pPr>
          <a:r>
            <a:rPr kumimoji="1" lang="ja-JP" altLang="ja-JP" sz="1500">
              <a:solidFill>
                <a:sysClr val="windowText" lastClr="000000"/>
              </a:solidFill>
              <a:effectLst/>
              <a:latin typeface="+mn-lt"/>
              <a:ea typeface="+mn-ea"/>
              <a:cs typeface="+mn-cs"/>
            </a:rPr>
            <a:t>　今後は普通交付税の段階的縮減や人口減少による交付額の減少に対応するため、職員定数の適正化や郡上市公共施設等総合管理計画によるインフラ基盤を含めた公共施設等の適正な管理、中期財政</a:t>
          </a:r>
          <a:r>
            <a:rPr kumimoji="1" lang="ja-JP" altLang="en-US" sz="1500">
              <a:solidFill>
                <a:sysClr val="windowText" lastClr="000000"/>
              </a:solidFill>
              <a:effectLst/>
              <a:latin typeface="+mn-lt"/>
              <a:ea typeface="+mn-ea"/>
              <a:cs typeface="+mn-cs"/>
            </a:rPr>
            <a:t>試算</a:t>
          </a:r>
          <a:r>
            <a:rPr kumimoji="1" lang="ja-JP" altLang="ja-JP" sz="1500">
              <a:solidFill>
                <a:sysClr val="windowText" lastClr="000000"/>
              </a:solidFill>
              <a:effectLst/>
              <a:latin typeface="+mn-lt"/>
              <a:ea typeface="+mn-ea"/>
              <a:cs typeface="+mn-cs"/>
            </a:rPr>
            <a:t>による公債費の適正化など、身の丈にあった効率的かつ効果的な行財政運営に努める。</a:t>
          </a:r>
          <a:endParaRPr lang="ja-JP" altLang="ja-JP" sz="15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岐阜県郡上市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42,666
42,212
1,030.75
32,547,096
31,492,239
854,976
18,124,189
33,941,578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162560</xdr:rowOff>
    </xdr:from>
    <xdr:to>
      <xdr:col>24</xdr:col>
      <xdr:colOff>63500</xdr:colOff>
      <xdr:row>38</xdr:row>
      <xdr:rowOff>24094</xdr:rowOff>
    </xdr:to>
    <xdr:cxnSp macro="">
      <xdr:nvCxnSpPr>
        <xdr:cNvPr id="63" name="直線コネクタ 62"/>
        <xdr:cNvCxnSpPr/>
      </xdr:nvCxnSpPr>
      <xdr:spPr>
        <a:xfrm flipV="1">
          <a:off x="3797300" y="6506210"/>
          <a:ext cx="8382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30787</xdr:rowOff>
    </xdr:from>
    <xdr:ext cx="469744" cy="259045"/>
    <xdr:sp macro="" textlink="">
      <xdr:nvSpPr>
        <xdr:cNvPr id="64" name="議会費平均値テキスト"/>
        <xdr:cNvSpPr txBox="1"/>
      </xdr:nvSpPr>
      <xdr:spPr>
        <a:xfrm>
          <a:off x="4686300" y="603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93654</xdr:rowOff>
    </xdr:from>
    <xdr:to>
      <xdr:col>19</xdr:col>
      <xdr:colOff>177800</xdr:colOff>
      <xdr:row>38</xdr:row>
      <xdr:rowOff>24094</xdr:rowOff>
    </xdr:to>
    <xdr:cxnSp macro="">
      <xdr:nvCxnSpPr>
        <xdr:cNvPr id="66" name="直線コネクタ 65"/>
        <xdr:cNvCxnSpPr/>
      </xdr:nvCxnSpPr>
      <xdr:spPr>
        <a:xfrm>
          <a:off x="2908300" y="6437304"/>
          <a:ext cx="889000" cy="10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113628</xdr:rowOff>
    </xdr:from>
    <xdr:ext cx="469744" cy="259045"/>
    <xdr:sp macro="" textlink="">
      <xdr:nvSpPr>
        <xdr:cNvPr id="68" name="テキスト ボックス 67"/>
        <xdr:cNvSpPr txBox="1"/>
      </xdr:nvSpPr>
      <xdr:spPr>
        <a:xfrm>
          <a:off x="3562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93654</xdr:rowOff>
    </xdr:from>
    <xdr:to>
      <xdr:col>15</xdr:col>
      <xdr:colOff>50800</xdr:colOff>
      <xdr:row>37</xdr:row>
      <xdr:rowOff>160600</xdr:rowOff>
    </xdr:to>
    <xdr:cxnSp macro="">
      <xdr:nvCxnSpPr>
        <xdr:cNvPr id="69" name="直線コネクタ 68"/>
        <xdr:cNvCxnSpPr/>
      </xdr:nvCxnSpPr>
      <xdr:spPr>
        <a:xfrm flipV="1">
          <a:off x="2019300" y="6437304"/>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634</xdr:rowOff>
    </xdr:from>
    <xdr:ext cx="469744" cy="259045"/>
    <xdr:sp macro="" textlink="">
      <xdr:nvSpPr>
        <xdr:cNvPr id="71" name="テキスト ボックス 70"/>
        <xdr:cNvSpPr txBox="1"/>
      </xdr:nvSpPr>
      <xdr:spPr>
        <a:xfrm>
          <a:off x="2673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160600</xdr:rowOff>
    </xdr:from>
    <xdr:to>
      <xdr:col>10</xdr:col>
      <xdr:colOff>114300</xdr:colOff>
      <xdr:row>38</xdr:row>
      <xdr:rowOff>19848</xdr:rowOff>
    </xdr:to>
    <xdr:cxnSp macro="">
      <xdr:nvCxnSpPr>
        <xdr:cNvPr id="72" name="直線コネクタ 71"/>
        <xdr:cNvCxnSpPr/>
      </xdr:nvCxnSpPr>
      <xdr:spPr>
        <a:xfrm flipV="1">
          <a:off x="1130300" y="6504250"/>
          <a:ext cx="8890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156174</xdr:rowOff>
    </xdr:from>
    <xdr:to>
      <xdr:col>10</xdr:col>
      <xdr:colOff>165100</xdr:colOff>
      <xdr:row>35</xdr:row>
      <xdr:rowOff>86324</xdr:rowOff>
    </xdr:to>
    <xdr:sp macro="" textlink="">
      <xdr:nvSpPr>
        <xdr:cNvPr id="73" name="フローチャート: 判断 72"/>
        <xdr:cNvSpPr/>
      </xdr:nvSpPr>
      <xdr:spPr>
        <a:xfrm>
          <a:off x="1968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102851</xdr:rowOff>
    </xdr:from>
    <xdr:ext cx="469744" cy="259045"/>
    <xdr:sp macro="" textlink="">
      <xdr:nvSpPr>
        <xdr:cNvPr id="74" name="テキスト ボックス 73"/>
        <xdr:cNvSpPr txBox="1"/>
      </xdr:nvSpPr>
      <xdr:spPr>
        <a:xfrm>
          <a:off x="1784428"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8237</xdr:rowOff>
    </xdr:from>
    <xdr:to>
      <xdr:col>6</xdr:col>
      <xdr:colOff>38100</xdr:colOff>
      <xdr:row>35</xdr:row>
      <xdr:rowOff>109837</xdr:rowOff>
    </xdr:to>
    <xdr:sp macro="" textlink="">
      <xdr:nvSpPr>
        <xdr:cNvPr id="75" name="フローチャート: 判断 74"/>
        <xdr:cNvSpPr/>
      </xdr:nvSpPr>
      <xdr:spPr>
        <a:xfrm>
          <a:off x="1079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126364</xdr:rowOff>
    </xdr:from>
    <xdr:ext cx="469744" cy="259045"/>
    <xdr:sp macro="" textlink="">
      <xdr:nvSpPr>
        <xdr:cNvPr id="76" name="テキスト ボックス 75"/>
        <xdr:cNvSpPr txBox="1"/>
      </xdr:nvSpPr>
      <xdr:spPr>
        <a:xfrm>
          <a:off x="895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111760</xdr:rowOff>
    </xdr:from>
    <xdr:to>
      <xdr:col>24</xdr:col>
      <xdr:colOff>114300</xdr:colOff>
      <xdr:row>38</xdr:row>
      <xdr:rowOff>41910</xdr:rowOff>
    </xdr:to>
    <xdr:sp macro="" textlink="">
      <xdr:nvSpPr>
        <xdr:cNvPr id="82" name="楕円 81"/>
        <xdr:cNvSpPr/>
      </xdr:nvSpPr>
      <xdr:spPr>
        <a:xfrm>
          <a:off x="45847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90187</xdr:rowOff>
    </xdr:from>
    <xdr:ext cx="469744" cy="259045"/>
    <xdr:sp macro="" textlink="">
      <xdr:nvSpPr>
        <xdr:cNvPr id="83" name="議会費該当値テキスト"/>
        <xdr:cNvSpPr txBox="1"/>
      </xdr:nvSpPr>
      <xdr:spPr>
        <a:xfrm>
          <a:off x="4686300" y="643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144744</xdr:rowOff>
    </xdr:from>
    <xdr:to>
      <xdr:col>20</xdr:col>
      <xdr:colOff>38100</xdr:colOff>
      <xdr:row>38</xdr:row>
      <xdr:rowOff>74894</xdr:rowOff>
    </xdr:to>
    <xdr:sp macro="" textlink="">
      <xdr:nvSpPr>
        <xdr:cNvPr id="84" name="楕円 83"/>
        <xdr:cNvSpPr/>
      </xdr:nvSpPr>
      <xdr:spPr>
        <a:xfrm>
          <a:off x="3746500" y="648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66021</xdr:rowOff>
    </xdr:from>
    <xdr:ext cx="469744" cy="259045"/>
    <xdr:sp macro="" textlink="">
      <xdr:nvSpPr>
        <xdr:cNvPr id="85" name="テキスト ボックス 84"/>
        <xdr:cNvSpPr txBox="1"/>
      </xdr:nvSpPr>
      <xdr:spPr>
        <a:xfrm>
          <a:off x="3562428" y="658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42854</xdr:rowOff>
    </xdr:from>
    <xdr:to>
      <xdr:col>15</xdr:col>
      <xdr:colOff>101600</xdr:colOff>
      <xdr:row>37</xdr:row>
      <xdr:rowOff>144454</xdr:rowOff>
    </xdr:to>
    <xdr:sp macro="" textlink="">
      <xdr:nvSpPr>
        <xdr:cNvPr id="86" name="楕円 85"/>
        <xdr:cNvSpPr/>
      </xdr:nvSpPr>
      <xdr:spPr>
        <a:xfrm>
          <a:off x="2857500" y="638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135580</xdr:rowOff>
    </xdr:from>
    <xdr:ext cx="469744" cy="259045"/>
    <xdr:sp macro="" textlink="">
      <xdr:nvSpPr>
        <xdr:cNvPr id="87" name="テキスト ボックス 86"/>
        <xdr:cNvSpPr txBox="1"/>
      </xdr:nvSpPr>
      <xdr:spPr>
        <a:xfrm>
          <a:off x="2673428" y="647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109801</xdr:rowOff>
    </xdr:from>
    <xdr:to>
      <xdr:col>10</xdr:col>
      <xdr:colOff>165100</xdr:colOff>
      <xdr:row>38</xdr:row>
      <xdr:rowOff>39951</xdr:rowOff>
    </xdr:to>
    <xdr:sp macro="" textlink="">
      <xdr:nvSpPr>
        <xdr:cNvPr id="88" name="楕円 87"/>
        <xdr:cNvSpPr/>
      </xdr:nvSpPr>
      <xdr:spPr>
        <a:xfrm>
          <a:off x="1968500" y="645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31077</xdr:rowOff>
    </xdr:from>
    <xdr:ext cx="469744" cy="259045"/>
    <xdr:sp macro="" textlink="">
      <xdr:nvSpPr>
        <xdr:cNvPr id="89" name="テキスト ボックス 88"/>
        <xdr:cNvSpPr txBox="1"/>
      </xdr:nvSpPr>
      <xdr:spPr>
        <a:xfrm>
          <a:off x="1784428" y="654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140498</xdr:rowOff>
    </xdr:from>
    <xdr:to>
      <xdr:col>6</xdr:col>
      <xdr:colOff>38100</xdr:colOff>
      <xdr:row>38</xdr:row>
      <xdr:rowOff>70648</xdr:rowOff>
    </xdr:to>
    <xdr:sp macro="" textlink="">
      <xdr:nvSpPr>
        <xdr:cNvPr id="90" name="楕円 89"/>
        <xdr:cNvSpPr/>
      </xdr:nvSpPr>
      <xdr:spPr>
        <a:xfrm>
          <a:off x="1079500" y="648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61775</xdr:rowOff>
    </xdr:from>
    <xdr:ext cx="469744" cy="259045"/>
    <xdr:sp macro="" textlink="">
      <xdr:nvSpPr>
        <xdr:cNvPr id="91" name="テキスト ボックス 90"/>
        <xdr:cNvSpPr txBox="1"/>
      </xdr:nvSpPr>
      <xdr:spPr>
        <a:xfrm>
          <a:off x="895428" y="657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30580</xdr:rowOff>
    </xdr:from>
    <xdr:to>
      <xdr:col>24</xdr:col>
      <xdr:colOff>63500</xdr:colOff>
      <xdr:row>56</xdr:row>
      <xdr:rowOff>162281</xdr:rowOff>
    </xdr:to>
    <xdr:cxnSp macro="">
      <xdr:nvCxnSpPr>
        <xdr:cNvPr id="118" name="直線コネクタ 117"/>
        <xdr:cNvCxnSpPr/>
      </xdr:nvCxnSpPr>
      <xdr:spPr>
        <a:xfrm flipV="1">
          <a:off x="3797300" y="9631780"/>
          <a:ext cx="838200" cy="13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117336</xdr:rowOff>
    </xdr:from>
    <xdr:ext cx="534377" cy="259045"/>
    <xdr:sp macro="" textlink="">
      <xdr:nvSpPr>
        <xdr:cNvPr id="119" name="総務費平均値テキスト"/>
        <xdr:cNvSpPr txBox="1"/>
      </xdr:nvSpPr>
      <xdr:spPr>
        <a:xfrm>
          <a:off x="4686300" y="971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78595</xdr:rowOff>
    </xdr:from>
    <xdr:to>
      <xdr:col>19</xdr:col>
      <xdr:colOff>177800</xdr:colOff>
      <xdr:row>56</xdr:row>
      <xdr:rowOff>162281</xdr:rowOff>
    </xdr:to>
    <xdr:cxnSp macro="">
      <xdr:nvCxnSpPr>
        <xdr:cNvPr id="121" name="直線コネクタ 120"/>
        <xdr:cNvCxnSpPr/>
      </xdr:nvCxnSpPr>
      <xdr:spPr>
        <a:xfrm>
          <a:off x="2908300" y="9679795"/>
          <a:ext cx="889000" cy="8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51718</xdr:rowOff>
    </xdr:from>
    <xdr:ext cx="534377" cy="259045"/>
    <xdr:sp macro="" textlink="">
      <xdr:nvSpPr>
        <xdr:cNvPr id="123" name="テキスト ボックス 122"/>
        <xdr:cNvSpPr txBox="1"/>
      </xdr:nvSpPr>
      <xdr:spPr>
        <a:xfrm>
          <a:off x="3530111" y="982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78595</xdr:rowOff>
    </xdr:from>
    <xdr:to>
      <xdr:col>15</xdr:col>
      <xdr:colOff>50800</xdr:colOff>
      <xdr:row>56</xdr:row>
      <xdr:rowOff>128087</xdr:rowOff>
    </xdr:to>
    <xdr:cxnSp macro="">
      <xdr:nvCxnSpPr>
        <xdr:cNvPr id="124" name="直線コネクタ 123"/>
        <xdr:cNvCxnSpPr/>
      </xdr:nvCxnSpPr>
      <xdr:spPr>
        <a:xfrm flipV="1">
          <a:off x="2019300" y="9679795"/>
          <a:ext cx="8890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47297</xdr:rowOff>
    </xdr:from>
    <xdr:ext cx="534377" cy="259045"/>
    <xdr:sp macro="" textlink="">
      <xdr:nvSpPr>
        <xdr:cNvPr id="126" name="テキスト ボックス 125"/>
        <xdr:cNvSpPr txBox="1"/>
      </xdr:nvSpPr>
      <xdr:spPr>
        <a:xfrm>
          <a:off x="2641111" y="981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83053</xdr:rowOff>
    </xdr:from>
    <xdr:to>
      <xdr:col>10</xdr:col>
      <xdr:colOff>114300</xdr:colOff>
      <xdr:row>56</xdr:row>
      <xdr:rowOff>128087</xdr:rowOff>
    </xdr:to>
    <xdr:cxnSp macro="">
      <xdr:nvCxnSpPr>
        <xdr:cNvPr id="127" name="直線コネクタ 126"/>
        <xdr:cNvCxnSpPr/>
      </xdr:nvCxnSpPr>
      <xdr:spPr>
        <a:xfrm>
          <a:off x="1130300" y="9684253"/>
          <a:ext cx="8890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8" name="フローチャート: 判断 127"/>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9" name="テキスト ボックス 128"/>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30" name="フローチャート: 判断 129"/>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144306</xdr:rowOff>
    </xdr:from>
    <xdr:ext cx="534377" cy="259045"/>
    <xdr:sp macro="" textlink="">
      <xdr:nvSpPr>
        <xdr:cNvPr id="131" name="テキスト ボックス 130"/>
        <xdr:cNvSpPr txBox="1"/>
      </xdr:nvSpPr>
      <xdr:spPr>
        <a:xfrm>
          <a:off x="863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151230</xdr:rowOff>
    </xdr:from>
    <xdr:to>
      <xdr:col>24</xdr:col>
      <xdr:colOff>114300</xdr:colOff>
      <xdr:row>56</xdr:row>
      <xdr:rowOff>81380</xdr:rowOff>
    </xdr:to>
    <xdr:sp macro="" textlink="">
      <xdr:nvSpPr>
        <xdr:cNvPr id="137" name="楕円 136"/>
        <xdr:cNvSpPr/>
      </xdr:nvSpPr>
      <xdr:spPr>
        <a:xfrm>
          <a:off x="4584700" y="95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2657</xdr:rowOff>
    </xdr:from>
    <xdr:ext cx="534377" cy="259045"/>
    <xdr:sp macro="" textlink="">
      <xdr:nvSpPr>
        <xdr:cNvPr id="138" name="総務費該当値テキスト"/>
        <xdr:cNvSpPr txBox="1"/>
      </xdr:nvSpPr>
      <xdr:spPr>
        <a:xfrm>
          <a:off x="4686300" y="943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111481</xdr:rowOff>
    </xdr:from>
    <xdr:to>
      <xdr:col>20</xdr:col>
      <xdr:colOff>38100</xdr:colOff>
      <xdr:row>57</xdr:row>
      <xdr:rowOff>41631</xdr:rowOff>
    </xdr:to>
    <xdr:sp macro="" textlink="">
      <xdr:nvSpPr>
        <xdr:cNvPr id="139" name="楕円 138"/>
        <xdr:cNvSpPr/>
      </xdr:nvSpPr>
      <xdr:spPr>
        <a:xfrm>
          <a:off x="3746500" y="971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58158</xdr:rowOff>
    </xdr:from>
    <xdr:ext cx="534377" cy="259045"/>
    <xdr:sp macro="" textlink="">
      <xdr:nvSpPr>
        <xdr:cNvPr id="140" name="テキスト ボックス 139"/>
        <xdr:cNvSpPr txBox="1"/>
      </xdr:nvSpPr>
      <xdr:spPr>
        <a:xfrm>
          <a:off x="3530111" y="948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27795</xdr:rowOff>
    </xdr:from>
    <xdr:to>
      <xdr:col>15</xdr:col>
      <xdr:colOff>101600</xdr:colOff>
      <xdr:row>56</xdr:row>
      <xdr:rowOff>129395</xdr:rowOff>
    </xdr:to>
    <xdr:sp macro="" textlink="">
      <xdr:nvSpPr>
        <xdr:cNvPr id="141" name="楕円 140"/>
        <xdr:cNvSpPr/>
      </xdr:nvSpPr>
      <xdr:spPr>
        <a:xfrm>
          <a:off x="2857500" y="962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145922</xdr:rowOff>
    </xdr:from>
    <xdr:ext cx="534377" cy="259045"/>
    <xdr:sp macro="" textlink="">
      <xdr:nvSpPr>
        <xdr:cNvPr id="142" name="テキスト ボックス 141"/>
        <xdr:cNvSpPr txBox="1"/>
      </xdr:nvSpPr>
      <xdr:spPr>
        <a:xfrm>
          <a:off x="2641111" y="940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77287</xdr:rowOff>
    </xdr:from>
    <xdr:to>
      <xdr:col>10</xdr:col>
      <xdr:colOff>165100</xdr:colOff>
      <xdr:row>57</xdr:row>
      <xdr:rowOff>7437</xdr:rowOff>
    </xdr:to>
    <xdr:sp macro="" textlink="">
      <xdr:nvSpPr>
        <xdr:cNvPr id="143" name="楕円 142"/>
        <xdr:cNvSpPr/>
      </xdr:nvSpPr>
      <xdr:spPr>
        <a:xfrm>
          <a:off x="1968500" y="967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170014</xdr:rowOff>
    </xdr:from>
    <xdr:ext cx="534377" cy="259045"/>
    <xdr:sp macro="" textlink="">
      <xdr:nvSpPr>
        <xdr:cNvPr id="144" name="テキスト ボックス 143"/>
        <xdr:cNvSpPr txBox="1"/>
      </xdr:nvSpPr>
      <xdr:spPr>
        <a:xfrm>
          <a:off x="1752111" y="977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32253</xdr:rowOff>
    </xdr:from>
    <xdr:to>
      <xdr:col>6</xdr:col>
      <xdr:colOff>38100</xdr:colOff>
      <xdr:row>56</xdr:row>
      <xdr:rowOff>133853</xdr:rowOff>
    </xdr:to>
    <xdr:sp macro="" textlink="">
      <xdr:nvSpPr>
        <xdr:cNvPr id="145" name="楕円 144"/>
        <xdr:cNvSpPr/>
      </xdr:nvSpPr>
      <xdr:spPr>
        <a:xfrm>
          <a:off x="1079500" y="963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150380</xdr:rowOff>
    </xdr:from>
    <xdr:ext cx="534377" cy="259045"/>
    <xdr:sp macro="" textlink="">
      <xdr:nvSpPr>
        <xdr:cNvPr id="146" name="テキスト ボックス 145"/>
        <xdr:cNvSpPr txBox="1"/>
      </xdr:nvSpPr>
      <xdr:spPr>
        <a:xfrm>
          <a:off x="863111" y="940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52040</xdr:rowOff>
    </xdr:from>
    <xdr:to>
      <xdr:col>24</xdr:col>
      <xdr:colOff>63500</xdr:colOff>
      <xdr:row>78</xdr:row>
      <xdr:rowOff>67063</xdr:rowOff>
    </xdr:to>
    <xdr:cxnSp macro="">
      <xdr:nvCxnSpPr>
        <xdr:cNvPr id="176" name="直線コネクタ 175"/>
        <xdr:cNvCxnSpPr/>
      </xdr:nvCxnSpPr>
      <xdr:spPr>
        <a:xfrm flipV="1">
          <a:off x="3797300" y="13425140"/>
          <a:ext cx="8382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xdr:rowOff>
    </xdr:from>
    <xdr:ext cx="599010" cy="259045"/>
    <xdr:sp macro="" textlink="">
      <xdr:nvSpPr>
        <xdr:cNvPr id="177" name="民生費平均値テキスト"/>
        <xdr:cNvSpPr txBox="1"/>
      </xdr:nvSpPr>
      <xdr:spPr>
        <a:xfrm>
          <a:off x="4686300" y="13202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67063</xdr:rowOff>
    </xdr:from>
    <xdr:to>
      <xdr:col>19</xdr:col>
      <xdr:colOff>177800</xdr:colOff>
      <xdr:row>78</xdr:row>
      <xdr:rowOff>69985</xdr:rowOff>
    </xdr:to>
    <xdr:cxnSp macro="">
      <xdr:nvCxnSpPr>
        <xdr:cNvPr id="179" name="直線コネクタ 178"/>
        <xdr:cNvCxnSpPr/>
      </xdr:nvCxnSpPr>
      <xdr:spPr>
        <a:xfrm flipV="1">
          <a:off x="2908300" y="13440163"/>
          <a:ext cx="889000" cy="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69985</xdr:rowOff>
    </xdr:from>
    <xdr:to>
      <xdr:col>15</xdr:col>
      <xdr:colOff>50800</xdr:colOff>
      <xdr:row>78</xdr:row>
      <xdr:rowOff>82409</xdr:rowOff>
    </xdr:to>
    <xdr:cxnSp macro="">
      <xdr:nvCxnSpPr>
        <xdr:cNvPr id="182" name="直線コネクタ 181"/>
        <xdr:cNvCxnSpPr/>
      </xdr:nvCxnSpPr>
      <xdr:spPr>
        <a:xfrm flipV="1">
          <a:off x="2019300" y="13443085"/>
          <a:ext cx="889000" cy="1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112192</xdr:rowOff>
    </xdr:from>
    <xdr:ext cx="599010" cy="259045"/>
    <xdr:sp macro="" textlink="">
      <xdr:nvSpPr>
        <xdr:cNvPr id="184" name="テキスト ボックス 183"/>
        <xdr:cNvSpPr txBox="1"/>
      </xdr:nvSpPr>
      <xdr:spPr>
        <a:xfrm>
          <a:off x="2608795"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82409</xdr:rowOff>
    </xdr:from>
    <xdr:to>
      <xdr:col>10</xdr:col>
      <xdr:colOff>114300</xdr:colOff>
      <xdr:row>78</xdr:row>
      <xdr:rowOff>103200</xdr:rowOff>
    </xdr:to>
    <xdr:cxnSp macro="">
      <xdr:nvCxnSpPr>
        <xdr:cNvPr id="185" name="直線コネクタ 184"/>
        <xdr:cNvCxnSpPr/>
      </xdr:nvCxnSpPr>
      <xdr:spPr>
        <a:xfrm flipV="1">
          <a:off x="1130300" y="13455509"/>
          <a:ext cx="889000" cy="2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104270</xdr:rowOff>
    </xdr:from>
    <xdr:to>
      <xdr:col>10</xdr:col>
      <xdr:colOff>165100</xdr:colOff>
      <xdr:row>78</xdr:row>
      <xdr:rowOff>34420</xdr:rowOff>
    </xdr:to>
    <xdr:sp macro="" textlink="">
      <xdr:nvSpPr>
        <xdr:cNvPr id="186" name="フローチャート: 判断 185"/>
        <xdr:cNvSpPr/>
      </xdr:nvSpPr>
      <xdr:spPr>
        <a:xfrm>
          <a:off x="1968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50947</xdr:rowOff>
    </xdr:from>
    <xdr:ext cx="599010" cy="259045"/>
    <xdr:sp macro="" textlink="">
      <xdr:nvSpPr>
        <xdr:cNvPr id="187" name="テキスト ボックス 186"/>
        <xdr:cNvSpPr txBox="1"/>
      </xdr:nvSpPr>
      <xdr:spPr>
        <a:xfrm>
          <a:off x="1719795"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117822</xdr:rowOff>
    </xdr:from>
    <xdr:to>
      <xdr:col>6</xdr:col>
      <xdr:colOff>38100</xdr:colOff>
      <xdr:row>78</xdr:row>
      <xdr:rowOff>47972</xdr:rowOff>
    </xdr:to>
    <xdr:sp macro="" textlink="">
      <xdr:nvSpPr>
        <xdr:cNvPr id="188" name="フローチャート: 判断 187"/>
        <xdr:cNvSpPr/>
      </xdr:nvSpPr>
      <xdr:spPr>
        <a:xfrm>
          <a:off x="1079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64499</xdr:rowOff>
    </xdr:from>
    <xdr:ext cx="599010" cy="259045"/>
    <xdr:sp macro="" textlink="">
      <xdr:nvSpPr>
        <xdr:cNvPr id="189" name="テキスト ボックス 188"/>
        <xdr:cNvSpPr txBox="1"/>
      </xdr:nvSpPr>
      <xdr:spPr>
        <a:xfrm>
          <a:off x="830795"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1240</xdr:rowOff>
    </xdr:from>
    <xdr:to>
      <xdr:col>24</xdr:col>
      <xdr:colOff>114300</xdr:colOff>
      <xdr:row>78</xdr:row>
      <xdr:rowOff>102840</xdr:rowOff>
    </xdr:to>
    <xdr:sp macro="" textlink="">
      <xdr:nvSpPr>
        <xdr:cNvPr id="195" name="楕円 194"/>
        <xdr:cNvSpPr/>
      </xdr:nvSpPr>
      <xdr:spPr>
        <a:xfrm>
          <a:off x="4584700" y="1337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128028</xdr:rowOff>
    </xdr:from>
    <xdr:ext cx="599010" cy="259045"/>
    <xdr:sp macro="" textlink="">
      <xdr:nvSpPr>
        <xdr:cNvPr id="196" name="民生費該当値テキスト"/>
        <xdr:cNvSpPr txBox="1"/>
      </xdr:nvSpPr>
      <xdr:spPr>
        <a:xfrm>
          <a:off x="4686300" y="1332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16263</xdr:rowOff>
    </xdr:from>
    <xdr:to>
      <xdr:col>20</xdr:col>
      <xdr:colOff>38100</xdr:colOff>
      <xdr:row>78</xdr:row>
      <xdr:rowOff>117863</xdr:rowOff>
    </xdr:to>
    <xdr:sp macro="" textlink="">
      <xdr:nvSpPr>
        <xdr:cNvPr id="197" name="楕円 196"/>
        <xdr:cNvSpPr/>
      </xdr:nvSpPr>
      <xdr:spPr>
        <a:xfrm>
          <a:off x="3746500" y="1338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108990</xdr:rowOff>
    </xdr:from>
    <xdr:ext cx="599010" cy="259045"/>
    <xdr:sp macro="" textlink="">
      <xdr:nvSpPr>
        <xdr:cNvPr id="198" name="テキスト ボックス 197"/>
        <xdr:cNvSpPr txBox="1"/>
      </xdr:nvSpPr>
      <xdr:spPr>
        <a:xfrm>
          <a:off x="3497795" y="1348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19185</xdr:rowOff>
    </xdr:from>
    <xdr:to>
      <xdr:col>15</xdr:col>
      <xdr:colOff>101600</xdr:colOff>
      <xdr:row>78</xdr:row>
      <xdr:rowOff>120785</xdr:rowOff>
    </xdr:to>
    <xdr:sp macro="" textlink="">
      <xdr:nvSpPr>
        <xdr:cNvPr id="199" name="楕円 198"/>
        <xdr:cNvSpPr/>
      </xdr:nvSpPr>
      <xdr:spPr>
        <a:xfrm>
          <a:off x="2857500" y="1339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111912</xdr:rowOff>
    </xdr:from>
    <xdr:ext cx="599010" cy="259045"/>
    <xdr:sp macro="" textlink="">
      <xdr:nvSpPr>
        <xdr:cNvPr id="200" name="テキスト ボックス 199"/>
        <xdr:cNvSpPr txBox="1"/>
      </xdr:nvSpPr>
      <xdr:spPr>
        <a:xfrm>
          <a:off x="2608795" y="13485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31609</xdr:rowOff>
    </xdr:from>
    <xdr:to>
      <xdr:col>10</xdr:col>
      <xdr:colOff>165100</xdr:colOff>
      <xdr:row>78</xdr:row>
      <xdr:rowOff>133209</xdr:rowOff>
    </xdr:to>
    <xdr:sp macro="" textlink="">
      <xdr:nvSpPr>
        <xdr:cNvPr id="201" name="楕円 200"/>
        <xdr:cNvSpPr/>
      </xdr:nvSpPr>
      <xdr:spPr>
        <a:xfrm>
          <a:off x="1968500" y="1340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124336</xdr:rowOff>
    </xdr:from>
    <xdr:ext cx="599010" cy="259045"/>
    <xdr:sp macro="" textlink="">
      <xdr:nvSpPr>
        <xdr:cNvPr id="202" name="テキスト ボックス 201"/>
        <xdr:cNvSpPr txBox="1"/>
      </xdr:nvSpPr>
      <xdr:spPr>
        <a:xfrm>
          <a:off x="1719795" y="1349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52400</xdr:rowOff>
    </xdr:from>
    <xdr:to>
      <xdr:col>6</xdr:col>
      <xdr:colOff>38100</xdr:colOff>
      <xdr:row>78</xdr:row>
      <xdr:rowOff>154000</xdr:rowOff>
    </xdr:to>
    <xdr:sp macro="" textlink="">
      <xdr:nvSpPr>
        <xdr:cNvPr id="203" name="楕円 202"/>
        <xdr:cNvSpPr/>
      </xdr:nvSpPr>
      <xdr:spPr>
        <a:xfrm>
          <a:off x="1079500" y="134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145127</xdr:rowOff>
    </xdr:from>
    <xdr:ext cx="599010" cy="259045"/>
    <xdr:sp macro="" textlink="">
      <xdr:nvSpPr>
        <xdr:cNvPr id="204" name="テキスト ボックス 203"/>
        <xdr:cNvSpPr txBox="1"/>
      </xdr:nvSpPr>
      <xdr:spPr>
        <a:xfrm>
          <a:off x="830795" y="1351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27832</xdr:rowOff>
    </xdr:from>
    <xdr:to>
      <xdr:col>24</xdr:col>
      <xdr:colOff>63500</xdr:colOff>
      <xdr:row>94</xdr:row>
      <xdr:rowOff>153825</xdr:rowOff>
    </xdr:to>
    <xdr:cxnSp macro="">
      <xdr:nvCxnSpPr>
        <xdr:cNvPr id="236" name="直線コネクタ 235"/>
        <xdr:cNvCxnSpPr/>
      </xdr:nvCxnSpPr>
      <xdr:spPr>
        <a:xfrm flipV="1">
          <a:off x="3797300" y="15972682"/>
          <a:ext cx="838200" cy="29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40091</xdr:rowOff>
    </xdr:from>
    <xdr:ext cx="534377" cy="259045"/>
    <xdr:sp macro="" textlink="">
      <xdr:nvSpPr>
        <xdr:cNvPr id="237" name="衛生費平均値テキスト"/>
        <xdr:cNvSpPr txBox="1"/>
      </xdr:nvSpPr>
      <xdr:spPr>
        <a:xfrm>
          <a:off x="4686300" y="16670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153825</xdr:rowOff>
    </xdr:from>
    <xdr:to>
      <xdr:col>19</xdr:col>
      <xdr:colOff>177800</xdr:colOff>
      <xdr:row>95</xdr:row>
      <xdr:rowOff>155718</xdr:rowOff>
    </xdr:to>
    <xdr:cxnSp macro="">
      <xdr:nvCxnSpPr>
        <xdr:cNvPr id="239" name="直線コネクタ 238"/>
        <xdr:cNvCxnSpPr/>
      </xdr:nvCxnSpPr>
      <xdr:spPr>
        <a:xfrm flipV="1">
          <a:off x="2908300" y="16270125"/>
          <a:ext cx="889000" cy="17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141181</xdr:rowOff>
    </xdr:from>
    <xdr:ext cx="534377" cy="259045"/>
    <xdr:sp macro="" textlink="">
      <xdr:nvSpPr>
        <xdr:cNvPr id="241" name="テキスト ボックス 240"/>
        <xdr:cNvSpPr txBox="1"/>
      </xdr:nvSpPr>
      <xdr:spPr>
        <a:xfrm>
          <a:off x="3530111" y="1677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149873</xdr:rowOff>
    </xdr:from>
    <xdr:to>
      <xdr:col>15</xdr:col>
      <xdr:colOff>50800</xdr:colOff>
      <xdr:row>95</xdr:row>
      <xdr:rowOff>155718</xdr:rowOff>
    </xdr:to>
    <xdr:cxnSp macro="">
      <xdr:nvCxnSpPr>
        <xdr:cNvPr id="242" name="直線コネクタ 241"/>
        <xdr:cNvCxnSpPr/>
      </xdr:nvCxnSpPr>
      <xdr:spPr>
        <a:xfrm>
          <a:off x="2019300" y="16437623"/>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86301</xdr:rowOff>
    </xdr:from>
    <xdr:ext cx="534377" cy="259045"/>
    <xdr:sp macro="" textlink="">
      <xdr:nvSpPr>
        <xdr:cNvPr id="244" name="テキスト ボックス 243"/>
        <xdr:cNvSpPr txBox="1"/>
      </xdr:nvSpPr>
      <xdr:spPr>
        <a:xfrm>
          <a:off x="2641111" y="167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149873</xdr:rowOff>
    </xdr:from>
    <xdr:to>
      <xdr:col>10</xdr:col>
      <xdr:colOff>114300</xdr:colOff>
      <xdr:row>95</xdr:row>
      <xdr:rowOff>160454</xdr:rowOff>
    </xdr:to>
    <xdr:cxnSp macro="">
      <xdr:nvCxnSpPr>
        <xdr:cNvPr id="245" name="直線コネクタ 244"/>
        <xdr:cNvCxnSpPr/>
      </xdr:nvCxnSpPr>
      <xdr:spPr>
        <a:xfrm flipV="1">
          <a:off x="1130300" y="16437623"/>
          <a:ext cx="8890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70203</xdr:rowOff>
    </xdr:from>
    <xdr:to>
      <xdr:col>10</xdr:col>
      <xdr:colOff>165100</xdr:colOff>
      <xdr:row>97</xdr:row>
      <xdr:rowOff>353</xdr:rowOff>
    </xdr:to>
    <xdr:sp macro="" textlink="">
      <xdr:nvSpPr>
        <xdr:cNvPr id="246" name="フローチャート: 判断 245"/>
        <xdr:cNvSpPr/>
      </xdr:nvSpPr>
      <xdr:spPr>
        <a:xfrm>
          <a:off x="1968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162930</xdr:rowOff>
    </xdr:from>
    <xdr:ext cx="534377" cy="259045"/>
    <xdr:sp macro="" textlink="">
      <xdr:nvSpPr>
        <xdr:cNvPr id="247" name="テキスト ボックス 246"/>
        <xdr:cNvSpPr txBox="1"/>
      </xdr:nvSpPr>
      <xdr:spPr>
        <a:xfrm>
          <a:off x="1752111" y="1662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125509</xdr:rowOff>
    </xdr:from>
    <xdr:to>
      <xdr:col>6</xdr:col>
      <xdr:colOff>38100</xdr:colOff>
      <xdr:row>97</xdr:row>
      <xdr:rowOff>55659</xdr:rowOff>
    </xdr:to>
    <xdr:sp macro="" textlink="">
      <xdr:nvSpPr>
        <xdr:cNvPr id="248" name="フローチャート: 判断 247"/>
        <xdr:cNvSpPr/>
      </xdr:nvSpPr>
      <xdr:spPr>
        <a:xfrm>
          <a:off x="1079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46786</xdr:rowOff>
    </xdr:from>
    <xdr:ext cx="534377" cy="259045"/>
    <xdr:sp macro="" textlink="">
      <xdr:nvSpPr>
        <xdr:cNvPr id="249" name="テキスト ボックス 248"/>
        <xdr:cNvSpPr txBox="1"/>
      </xdr:nvSpPr>
      <xdr:spPr>
        <a:xfrm>
          <a:off x="863111" y="1667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148482</xdr:rowOff>
    </xdr:from>
    <xdr:to>
      <xdr:col>24</xdr:col>
      <xdr:colOff>114300</xdr:colOff>
      <xdr:row>93</xdr:row>
      <xdr:rowOff>78632</xdr:rowOff>
    </xdr:to>
    <xdr:sp macro="" textlink="">
      <xdr:nvSpPr>
        <xdr:cNvPr id="255" name="楕円 254"/>
        <xdr:cNvSpPr/>
      </xdr:nvSpPr>
      <xdr:spPr>
        <a:xfrm>
          <a:off x="4584700" y="1592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171359</xdr:rowOff>
    </xdr:from>
    <xdr:ext cx="534377" cy="259045"/>
    <xdr:sp macro="" textlink="">
      <xdr:nvSpPr>
        <xdr:cNvPr id="256" name="衛生費該当値テキスト"/>
        <xdr:cNvSpPr txBox="1"/>
      </xdr:nvSpPr>
      <xdr:spPr>
        <a:xfrm>
          <a:off x="4686300" y="1577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103025</xdr:rowOff>
    </xdr:from>
    <xdr:to>
      <xdr:col>20</xdr:col>
      <xdr:colOff>38100</xdr:colOff>
      <xdr:row>95</xdr:row>
      <xdr:rowOff>33175</xdr:rowOff>
    </xdr:to>
    <xdr:sp macro="" textlink="">
      <xdr:nvSpPr>
        <xdr:cNvPr id="257" name="楕円 256"/>
        <xdr:cNvSpPr/>
      </xdr:nvSpPr>
      <xdr:spPr>
        <a:xfrm>
          <a:off x="3746500" y="1621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49702</xdr:rowOff>
    </xdr:from>
    <xdr:ext cx="534377" cy="259045"/>
    <xdr:sp macro="" textlink="">
      <xdr:nvSpPr>
        <xdr:cNvPr id="258" name="テキスト ボックス 257"/>
        <xdr:cNvSpPr txBox="1"/>
      </xdr:nvSpPr>
      <xdr:spPr>
        <a:xfrm>
          <a:off x="3530111" y="1599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104918</xdr:rowOff>
    </xdr:from>
    <xdr:to>
      <xdr:col>15</xdr:col>
      <xdr:colOff>101600</xdr:colOff>
      <xdr:row>96</xdr:row>
      <xdr:rowOff>35068</xdr:rowOff>
    </xdr:to>
    <xdr:sp macro="" textlink="">
      <xdr:nvSpPr>
        <xdr:cNvPr id="259" name="楕円 258"/>
        <xdr:cNvSpPr/>
      </xdr:nvSpPr>
      <xdr:spPr>
        <a:xfrm>
          <a:off x="2857500" y="1639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51595</xdr:rowOff>
    </xdr:from>
    <xdr:ext cx="534377" cy="259045"/>
    <xdr:sp macro="" textlink="">
      <xdr:nvSpPr>
        <xdr:cNvPr id="260" name="テキスト ボックス 259"/>
        <xdr:cNvSpPr txBox="1"/>
      </xdr:nvSpPr>
      <xdr:spPr>
        <a:xfrm>
          <a:off x="2641111" y="1616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99073</xdr:rowOff>
    </xdr:from>
    <xdr:to>
      <xdr:col>10</xdr:col>
      <xdr:colOff>165100</xdr:colOff>
      <xdr:row>96</xdr:row>
      <xdr:rowOff>29223</xdr:rowOff>
    </xdr:to>
    <xdr:sp macro="" textlink="">
      <xdr:nvSpPr>
        <xdr:cNvPr id="261" name="楕円 260"/>
        <xdr:cNvSpPr/>
      </xdr:nvSpPr>
      <xdr:spPr>
        <a:xfrm>
          <a:off x="1968500" y="163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45750</xdr:rowOff>
    </xdr:from>
    <xdr:ext cx="534377" cy="259045"/>
    <xdr:sp macro="" textlink="">
      <xdr:nvSpPr>
        <xdr:cNvPr id="262" name="テキスト ボックス 261"/>
        <xdr:cNvSpPr txBox="1"/>
      </xdr:nvSpPr>
      <xdr:spPr>
        <a:xfrm>
          <a:off x="1752111" y="161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109654</xdr:rowOff>
    </xdr:from>
    <xdr:to>
      <xdr:col>6</xdr:col>
      <xdr:colOff>38100</xdr:colOff>
      <xdr:row>96</xdr:row>
      <xdr:rowOff>39804</xdr:rowOff>
    </xdr:to>
    <xdr:sp macro="" textlink="">
      <xdr:nvSpPr>
        <xdr:cNvPr id="263" name="楕円 262"/>
        <xdr:cNvSpPr/>
      </xdr:nvSpPr>
      <xdr:spPr>
        <a:xfrm>
          <a:off x="1079500" y="163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56331</xdr:rowOff>
    </xdr:from>
    <xdr:ext cx="534377" cy="259045"/>
    <xdr:sp macro="" textlink="">
      <xdr:nvSpPr>
        <xdr:cNvPr id="264" name="テキスト ボックス 263"/>
        <xdr:cNvSpPr txBox="1"/>
      </xdr:nvSpPr>
      <xdr:spPr>
        <a:xfrm>
          <a:off x="863111" y="1617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9136</xdr:rowOff>
    </xdr:from>
    <xdr:ext cx="469744" cy="259045"/>
    <xdr:sp macro="" textlink="">
      <xdr:nvSpPr>
        <xdr:cNvPr id="292" name="労働費平均値テキスト"/>
        <xdr:cNvSpPr txBox="1"/>
      </xdr:nvSpPr>
      <xdr:spPr>
        <a:xfrm>
          <a:off x="10528300" y="6181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107011</xdr:rowOff>
    </xdr:from>
    <xdr:to>
      <xdr:col>50</xdr:col>
      <xdr:colOff>114300</xdr:colOff>
      <xdr:row>38</xdr:row>
      <xdr:rowOff>139700</xdr:rowOff>
    </xdr:to>
    <xdr:cxnSp macro="">
      <xdr:nvCxnSpPr>
        <xdr:cNvPr id="294" name="直線コネクタ 293"/>
        <xdr:cNvCxnSpPr/>
      </xdr:nvCxnSpPr>
      <xdr:spPr>
        <a:xfrm>
          <a:off x="8750300" y="6622111"/>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96" name="テキスト ボックス 295"/>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57862</xdr:rowOff>
    </xdr:from>
    <xdr:to>
      <xdr:col>45</xdr:col>
      <xdr:colOff>177800</xdr:colOff>
      <xdr:row>38</xdr:row>
      <xdr:rowOff>107011</xdr:rowOff>
    </xdr:to>
    <xdr:cxnSp macro="">
      <xdr:nvCxnSpPr>
        <xdr:cNvPr id="297" name="直線コネクタ 296"/>
        <xdr:cNvCxnSpPr/>
      </xdr:nvCxnSpPr>
      <xdr:spPr>
        <a:xfrm>
          <a:off x="7861300" y="6572962"/>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60723</xdr:rowOff>
    </xdr:from>
    <xdr:ext cx="469744" cy="259045"/>
    <xdr:sp macro="" textlink="">
      <xdr:nvSpPr>
        <xdr:cNvPr id="299" name="テキスト ボックス 298"/>
        <xdr:cNvSpPr txBox="1"/>
      </xdr:nvSpPr>
      <xdr:spPr>
        <a:xfrm>
          <a:off x="8515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29972</xdr:rowOff>
    </xdr:from>
    <xdr:to>
      <xdr:col>41</xdr:col>
      <xdr:colOff>50800</xdr:colOff>
      <xdr:row>38</xdr:row>
      <xdr:rowOff>57862</xdr:rowOff>
    </xdr:to>
    <xdr:cxnSp macro="">
      <xdr:nvCxnSpPr>
        <xdr:cNvPr id="300" name="直線コネクタ 299"/>
        <xdr:cNvCxnSpPr/>
      </xdr:nvCxnSpPr>
      <xdr:spPr>
        <a:xfrm>
          <a:off x="6972300" y="6545072"/>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301" name="フローチャート: 判断 300"/>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155363</xdr:rowOff>
    </xdr:from>
    <xdr:ext cx="469744" cy="259045"/>
    <xdr:sp macro="" textlink="">
      <xdr:nvSpPr>
        <xdr:cNvPr id="302" name="テキスト ボックス 301"/>
        <xdr:cNvSpPr txBox="1"/>
      </xdr:nvSpPr>
      <xdr:spPr>
        <a:xfrm>
          <a:off x="7626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303" name="フローチャート: 判断 302"/>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6773</xdr:rowOff>
    </xdr:from>
    <xdr:ext cx="469744" cy="259045"/>
    <xdr:sp macro="" textlink="">
      <xdr:nvSpPr>
        <xdr:cNvPr id="304" name="テキスト ボックス 303"/>
        <xdr:cNvSpPr txBox="1"/>
      </xdr:nvSpPr>
      <xdr:spPr>
        <a:xfrm>
          <a:off x="6737428"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1"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56211</xdr:rowOff>
    </xdr:from>
    <xdr:to>
      <xdr:col>46</xdr:col>
      <xdr:colOff>38100</xdr:colOff>
      <xdr:row>38</xdr:row>
      <xdr:rowOff>157811</xdr:rowOff>
    </xdr:to>
    <xdr:sp macro="" textlink="">
      <xdr:nvSpPr>
        <xdr:cNvPr id="314" name="楕円 313"/>
        <xdr:cNvSpPr/>
      </xdr:nvSpPr>
      <xdr:spPr>
        <a:xfrm>
          <a:off x="8699500" y="65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148938</xdr:rowOff>
    </xdr:from>
    <xdr:ext cx="378565" cy="259045"/>
    <xdr:sp macro="" textlink="">
      <xdr:nvSpPr>
        <xdr:cNvPr id="315" name="テキスト ボックス 314"/>
        <xdr:cNvSpPr txBox="1"/>
      </xdr:nvSpPr>
      <xdr:spPr>
        <a:xfrm>
          <a:off x="8561017" y="6664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7062</xdr:rowOff>
    </xdr:from>
    <xdr:to>
      <xdr:col>41</xdr:col>
      <xdr:colOff>101600</xdr:colOff>
      <xdr:row>38</xdr:row>
      <xdr:rowOff>108662</xdr:rowOff>
    </xdr:to>
    <xdr:sp macro="" textlink="">
      <xdr:nvSpPr>
        <xdr:cNvPr id="316" name="楕円 315"/>
        <xdr:cNvSpPr/>
      </xdr:nvSpPr>
      <xdr:spPr>
        <a:xfrm>
          <a:off x="7810500" y="65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99789</xdr:rowOff>
    </xdr:from>
    <xdr:ext cx="378565" cy="259045"/>
    <xdr:sp macro="" textlink="">
      <xdr:nvSpPr>
        <xdr:cNvPr id="317" name="テキスト ボックス 316"/>
        <xdr:cNvSpPr txBox="1"/>
      </xdr:nvSpPr>
      <xdr:spPr>
        <a:xfrm>
          <a:off x="7672017" y="6614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150622</xdr:rowOff>
    </xdr:from>
    <xdr:to>
      <xdr:col>36</xdr:col>
      <xdr:colOff>165100</xdr:colOff>
      <xdr:row>38</xdr:row>
      <xdr:rowOff>80772</xdr:rowOff>
    </xdr:to>
    <xdr:sp macro="" textlink="">
      <xdr:nvSpPr>
        <xdr:cNvPr id="318" name="楕円 317"/>
        <xdr:cNvSpPr/>
      </xdr:nvSpPr>
      <xdr:spPr>
        <a:xfrm>
          <a:off x="69215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71899</xdr:rowOff>
    </xdr:from>
    <xdr:ext cx="378565" cy="259045"/>
    <xdr:sp macro="" textlink="">
      <xdr:nvSpPr>
        <xdr:cNvPr id="319" name="テキスト ボックス 318"/>
        <xdr:cNvSpPr txBox="1"/>
      </xdr:nvSpPr>
      <xdr:spPr>
        <a:xfrm>
          <a:off x="6783017" y="6586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162007</xdr:rowOff>
    </xdr:from>
    <xdr:to>
      <xdr:col>55</xdr:col>
      <xdr:colOff>0</xdr:colOff>
      <xdr:row>53</xdr:row>
      <xdr:rowOff>117811</xdr:rowOff>
    </xdr:to>
    <xdr:cxnSp macro="">
      <xdr:nvCxnSpPr>
        <xdr:cNvPr id="348" name="直線コネクタ 347"/>
        <xdr:cNvCxnSpPr/>
      </xdr:nvCxnSpPr>
      <xdr:spPr>
        <a:xfrm flipV="1">
          <a:off x="9639300" y="9077407"/>
          <a:ext cx="838200" cy="1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103770</xdr:rowOff>
    </xdr:from>
    <xdr:ext cx="534377" cy="259045"/>
    <xdr:sp macro="" textlink="">
      <xdr:nvSpPr>
        <xdr:cNvPr id="349" name="農林水産業費平均値テキスト"/>
        <xdr:cNvSpPr txBox="1"/>
      </xdr:nvSpPr>
      <xdr:spPr>
        <a:xfrm>
          <a:off x="10528300" y="970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117811</xdr:rowOff>
    </xdr:from>
    <xdr:to>
      <xdr:col>50</xdr:col>
      <xdr:colOff>114300</xdr:colOff>
      <xdr:row>54</xdr:row>
      <xdr:rowOff>7874</xdr:rowOff>
    </xdr:to>
    <xdr:cxnSp macro="">
      <xdr:nvCxnSpPr>
        <xdr:cNvPr id="351" name="直線コネクタ 350"/>
        <xdr:cNvCxnSpPr/>
      </xdr:nvCxnSpPr>
      <xdr:spPr>
        <a:xfrm flipV="1">
          <a:off x="8750300" y="9204661"/>
          <a:ext cx="889000" cy="6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52430</xdr:rowOff>
    </xdr:from>
    <xdr:ext cx="534377" cy="259045"/>
    <xdr:sp macro="" textlink="">
      <xdr:nvSpPr>
        <xdr:cNvPr id="353" name="テキスト ボックス 352"/>
        <xdr:cNvSpPr txBox="1"/>
      </xdr:nvSpPr>
      <xdr:spPr>
        <a:xfrm>
          <a:off x="9372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94666</xdr:rowOff>
    </xdr:from>
    <xdr:to>
      <xdr:col>45</xdr:col>
      <xdr:colOff>177800</xdr:colOff>
      <xdr:row>54</xdr:row>
      <xdr:rowOff>7874</xdr:rowOff>
    </xdr:to>
    <xdr:cxnSp macro="">
      <xdr:nvCxnSpPr>
        <xdr:cNvPr id="354" name="直線コネクタ 353"/>
        <xdr:cNvCxnSpPr/>
      </xdr:nvCxnSpPr>
      <xdr:spPr>
        <a:xfrm>
          <a:off x="7861300" y="9181516"/>
          <a:ext cx="889000" cy="8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36809</xdr:rowOff>
    </xdr:from>
    <xdr:ext cx="534377" cy="259045"/>
    <xdr:sp macro="" textlink="">
      <xdr:nvSpPr>
        <xdr:cNvPr id="356" name="テキスト ボックス 355"/>
        <xdr:cNvSpPr txBox="1"/>
      </xdr:nvSpPr>
      <xdr:spPr>
        <a:xfrm>
          <a:off x="8483111" y="98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94666</xdr:rowOff>
    </xdr:from>
    <xdr:to>
      <xdr:col>41</xdr:col>
      <xdr:colOff>50800</xdr:colOff>
      <xdr:row>54</xdr:row>
      <xdr:rowOff>145834</xdr:rowOff>
    </xdr:to>
    <xdr:cxnSp macro="">
      <xdr:nvCxnSpPr>
        <xdr:cNvPr id="357" name="直線コネクタ 356"/>
        <xdr:cNvCxnSpPr/>
      </xdr:nvCxnSpPr>
      <xdr:spPr>
        <a:xfrm flipV="1">
          <a:off x="6972300" y="9181516"/>
          <a:ext cx="889000" cy="22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124066</xdr:rowOff>
    </xdr:from>
    <xdr:to>
      <xdr:col>41</xdr:col>
      <xdr:colOff>101600</xdr:colOff>
      <xdr:row>56</xdr:row>
      <xdr:rowOff>54216</xdr:rowOff>
    </xdr:to>
    <xdr:sp macro="" textlink="">
      <xdr:nvSpPr>
        <xdr:cNvPr id="358" name="フローチャート: 判断 357"/>
        <xdr:cNvSpPr/>
      </xdr:nvSpPr>
      <xdr:spPr>
        <a:xfrm>
          <a:off x="7810500" y="95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45343</xdr:rowOff>
    </xdr:from>
    <xdr:ext cx="534377" cy="259045"/>
    <xdr:sp macro="" textlink="">
      <xdr:nvSpPr>
        <xdr:cNvPr id="359" name="テキスト ボックス 358"/>
        <xdr:cNvSpPr txBox="1"/>
      </xdr:nvSpPr>
      <xdr:spPr>
        <a:xfrm>
          <a:off x="7594111" y="964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127838</xdr:rowOff>
    </xdr:from>
    <xdr:to>
      <xdr:col>36</xdr:col>
      <xdr:colOff>165100</xdr:colOff>
      <xdr:row>56</xdr:row>
      <xdr:rowOff>57988</xdr:rowOff>
    </xdr:to>
    <xdr:sp macro="" textlink="">
      <xdr:nvSpPr>
        <xdr:cNvPr id="360" name="フローチャート: 判断 359"/>
        <xdr:cNvSpPr/>
      </xdr:nvSpPr>
      <xdr:spPr>
        <a:xfrm>
          <a:off x="6921500" y="95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49115</xdr:rowOff>
    </xdr:from>
    <xdr:ext cx="534377" cy="259045"/>
    <xdr:sp macro="" textlink="">
      <xdr:nvSpPr>
        <xdr:cNvPr id="361" name="テキスト ボックス 360"/>
        <xdr:cNvSpPr txBox="1"/>
      </xdr:nvSpPr>
      <xdr:spPr>
        <a:xfrm>
          <a:off x="6705111" y="965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111207</xdr:rowOff>
    </xdr:from>
    <xdr:to>
      <xdr:col>55</xdr:col>
      <xdr:colOff>50800</xdr:colOff>
      <xdr:row>53</xdr:row>
      <xdr:rowOff>41357</xdr:rowOff>
    </xdr:to>
    <xdr:sp macro="" textlink="">
      <xdr:nvSpPr>
        <xdr:cNvPr id="367" name="楕円 366"/>
        <xdr:cNvSpPr/>
      </xdr:nvSpPr>
      <xdr:spPr>
        <a:xfrm>
          <a:off x="10426700" y="902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134084</xdr:rowOff>
    </xdr:from>
    <xdr:ext cx="534377" cy="259045"/>
    <xdr:sp macro="" textlink="">
      <xdr:nvSpPr>
        <xdr:cNvPr id="368" name="農林水産業費該当値テキスト"/>
        <xdr:cNvSpPr txBox="1"/>
      </xdr:nvSpPr>
      <xdr:spPr>
        <a:xfrm>
          <a:off x="10528300" y="887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67011</xdr:rowOff>
    </xdr:from>
    <xdr:to>
      <xdr:col>50</xdr:col>
      <xdr:colOff>165100</xdr:colOff>
      <xdr:row>53</xdr:row>
      <xdr:rowOff>168611</xdr:rowOff>
    </xdr:to>
    <xdr:sp macro="" textlink="">
      <xdr:nvSpPr>
        <xdr:cNvPr id="369" name="楕円 368"/>
        <xdr:cNvSpPr/>
      </xdr:nvSpPr>
      <xdr:spPr>
        <a:xfrm>
          <a:off x="9588500" y="915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13688</xdr:rowOff>
    </xdr:from>
    <xdr:ext cx="534377" cy="259045"/>
    <xdr:sp macro="" textlink="">
      <xdr:nvSpPr>
        <xdr:cNvPr id="370" name="テキスト ボックス 369"/>
        <xdr:cNvSpPr txBox="1"/>
      </xdr:nvSpPr>
      <xdr:spPr>
        <a:xfrm>
          <a:off x="9372111" y="892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128524</xdr:rowOff>
    </xdr:from>
    <xdr:to>
      <xdr:col>46</xdr:col>
      <xdr:colOff>38100</xdr:colOff>
      <xdr:row>54</xdr:row>
      <xdr:rowOff>58674</xdr:rowOff>
    </xdr:to>
    <xdr:sp macro="" textlink="">
      <xdr:nvSpPr>
        <xdr:cNvPr id="371" name="楕円 370"/>
        <xdr:cNvSpPr/>
      </xdr:nvSpPr>
      <xdr:spPr>
        <a:xfrm>
          <a:off x="8699500" y="921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75201</xdr:rowOff>
    </xdr:from>
    <xdr:ext cx="534377" cy="259045"/>
    <xdr:sp macro="" textlink="">
      <xdr:nvSpPr>
        <xdr:cNvPr id="372" name="テキスト ボックス 371"/>
        <xdr:cNvSpPr txBox="1"/>
      </xdr:nvSpPr>
      <xdr:spPr>
        <a:xfrm>
          <a:off x="8483111" y="899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43866</xdr:rowOff>
    </xdr:from>
    <xdr:to>
      <xdr:col>41</xdr:col>
      <xdr:colOff>101600</xdr:colOff>
      <xdr:row>53</xdr:row>
      <xdr:rowOff>145466</xdr:rowOff>
    </xdr:to>
    <xdr:sp macro="" textlink="">
      <xdr:nvSpPr>
        <xdr:cNvPr id="373" name="楕円 372"/>
        <xdr:cNvSpPr/>
      </xdr:nvSpPr>
      <xdr:spPr>
        <a:xfrm>
          <a:off x="7810500" y="913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161993</xdr:rowOff>
    </xdr:from>
    <xdr:ext cx="534377" cy="259045"/>
    <xdr:sp macro="" textlink="">
      <xdr:nvSpPr>
        <xdr:cNvPr id="374" name="テキスト ボックス 373"/>
        <xdr:cNvSpPr txBox="1"/>
      </xdr:nvSpPr>
      <xdr:spPr>
        <a:xfrm>
          <a:off x="7594111" y="890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95034</xdr:rowOff>
    </xdr:from>
    <xdr:to>
      <xdr:col>36</xdr:col>
      <xdr:colOff>165100</xdr:colOff>
      <xdr:row>55</xdr:row>
      <xdr:rowOff>25184</xdr:rowOff>
    </xdr:to>
    <xdr:sp macro="" textlink="">
      <xdr:nvSpPr>
        <xdr:cNvPr id="375" name="楕円 374"/>
        <xdr:cNvSpPr/>
      </xdr:nvSpPr>
      <xdr:spPr>
        <a:xfrm>
          <a:off x="6921500" y="935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41711</xdr:rowOff>
    </xdr:from>
    <xdr:ext cx="534377" cy="259045"/>
    <xdr:sp macro="" textlink="">
      <xdr:nvSpPr>
        <xdr:cNvPr id="376" name="テキスト ボックス 375"/>
        <xdr:cNvSpPr txBox="1"/>
      </xdr:nvSpPr>
      <xdr:spPr>
        <a:xfrm>
          <a:off x="6705111" y="912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115812</xdr:rowOff>
    </xdr:from>
    <xdr:to>
      <xdr:col>55</xdr:col>
      <xdr:colOff>0</xdr:colOff>
      <xdr:row>77</xdr:row>
      <xdr:rowOff>119861</xdr:rowOff>
    </xdr:to>
    <xdr:cxnSp macro="">
      <xdr:nvCxnSpPr>
        <xdr:cNvPr id="407" name="直線コネクタ 406"/>
        <xdr:cNvCxnSpPr/>
      </xdr:nvCxnSpPr>
      <xdr:spPr>
        <a:xfrm flipV="1">
          <a:off x="9639300" y="12974562"/>
          <a:ext cx="838200" cy="34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113634</xdr:rowOff>
    </xdr:from>
    <xdr:ext cx="534377" cy="259045"/>
    <xdr:sp macro="" textlink="">
      <xdr:nvSpPr>
        <xdr:cNvPr id="408" name="商工費平均値テキスト"/>
        <xdr:cNvSpPr txBox="1"/>
      </xdr:nvSpPr>
      <xdr:spPr>
        <a:xfrm>
          <a:off x="10528300" y="1331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119861</xdr:rowOff>
    </xdr:from>
    <xdr:to>
      <xdr:col>50</xdr:col>
      <xdr:colOff>114300</xdr:colOff>
      <xdr:row>77</xdr:row>
      <xdr:rowOff>161058</xdr:rowOff>
    </xdr:to>
    <xdr:cxnSp macro="">
      <xdr:nvCxnSpPr>
        <xdr:cNvPr id="410" name="直線コネクタ 409"/>
        <xdr:cNvCxnSpPr/>
      </xdr:nvCxnSpPr>
      <xdr:spPr>
        <a:xfrm flipV="1">
          <a:off x="8750300" y="13321511"/>
          <a:ext cx="889000" cy="4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65270</xdr:rowOff>
    </xdr:from>
    <xdr:ext cx="534377" cy="259045"/>
    <xdr:sp macro="" textlink="">
      <xdr:nvSpPr>
        <xdr:cNvPr id="412" name="テキスト ボックス 411"/>
        <xdr:cNvSpPr txBox="1"/>
      </xdr:nvSpPr>
      <xdr:spPr>
        <a:xfrm>
          <a:off x="9372111" y="134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161058</xdr:rowOff>
    </xdr:from>
    <xdr:to>
      <xdr:col>45</xdr:col>
      <xdr:colOff>177800</xdr:colOff>
      <xdr:row>78</xdr:row>
      <xdr:rowOff>60719</xdr:rowOff>
    </xdr:to>
    <xdr:cxnSp macro="">
      <xdr:nvCxnSpPr>
        <xdr:cNvPr id="413" name="直線コネクタ 412"/>
        <xdr:cNvCxnSpPr/>
      </xdr:nvCxnSpPr>
      <xdr:spPr>
        <a:xfrm flipV="1">
          <a:off x="7861300" y="13362708"/>
          <a:ext cx="889000" cy="7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5" name="テキスト ボックス 414"/>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60719</xdr:rowOff>
    </xdr:from>
    <xdr:to>
      <xdr:col>41</xdr:col>
      <xdr:colOff>50800</xdr:colOff>
      <xdr:row>78</xdr:row>
      <xdr:rowOff>81733</xdr:rowOff>
    </xdr:to>
    <xdr:cxnSp macro="">
      <xdr:nvCxnSpPr>
        <xdr:cNvPr id="416" name="直線コネクタ 415"/>
        <xdr:cNvCxnSpPr/>
      </xdr:nvCxnSpPr>
      <xdr:spPr>
        <a:xfrm flipV="1">
          <a:off x="6972300" y="13433819"/>
          <a:ext cx="889000" cy="2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135747</xdr:rowOff>
    </xdr:from>
    <xdr:to>
      <xdr:col>41</xdr:col>
      <xdr:colOff>101600</xdr:colOff>
      <xdr:row>78</xdr:row>
      <xdr:rowOff>65897</xdr:rowOff>
    </xdr:to>
    <xdr:sp macro="" textlink="">
      <xdr:nvSpPr>
        <xdr:cNvPr id="417" name="フローチャート: 判断 416"/>
        <xdr:cNvSpPr/>
      </xdr:nvSpPr>
      <xdr:spPr>
        <a:xfrm>
          <a:off x="7810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82424</xdr:rowOff>
    </xdr:from>
    <xdr:ext cx="534377" cy="259045"/>
    <xdr:sp macro="" textlink="">
      <xdr:nvSpPr>
        <xdr:cNvPr id="418" name="テキスト ボックス 417"/>
        <xdr:cNvSpPr txBox="1"/>
      </xdr:nvSpPr>
      <xdr:spPr>
        <a:xfrm>
          <a:off x="7594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154786</xdr:rowOff>
    </xdr:from>
    <xdr:to>
      <xdr:col>36</xdr:col>
      <xdr:colOff>165100</xdr:colOff>
      <xdr:row>78</xdr:row>
      <xdr:rowOff>84936</xdr:rowOff>
    </xdr:to>
    <xdr:sp macro="" textlink="">
      <xdr:nvSpPr>
        <xdr:cNvPr id="419" name="フローチャート: 判断 418"/>
        <xdr:cNvSpPr/>
      </xdr:nvSpPr>
      <xdr:spPr>
        <a:xfrm>
          <a:off x="6921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101463</xdr:rowOff>
    </xdr:from>
    <xdr:ext cx="534377" cy="259045"/>
    <xdr:sp macro="" textlink="">
      <xdr:nvSpPr>
        <xdr:cNvPr id="420" name="テキスト ボックス 419"/>
        <xdr:cNvSpPr txBox="1"/>
      </xdr:nvSpPr>
      <xdr:spPr>
        <a:xfrm>
          <a:off x="6705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65012</xdr:rowOff>
    </xdr:from>
    <xdr:to>
      <xdr:col>55</xdr:col>
      <xdr:colOff>50800</xdr:colOff>
      <xdr:row>75</xdr:row>
      <xdr:rowOff>166612</xdr:rowOff>
    </xdr:to>
    <xdr:sp macro="" textlink="">
      <xdr:nvSpPr>
        <xdr:cNvPr id="426" name="楕円 425"/>
        <xdr:cNvSpPr/>
      </xdr:nvSpPr>
      <xdr:spPr>
        <a:xfrm>
          <a:off x="10426700" y="1292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87889</xdr:rowOff>
    </xdr:from>
    <xdr:ext cx="534377" cy="259045"/>
    <xdr:sp macro="" textlink="">
      <xdr:nvSpPr>
        <xdr:cNvPr id="427" name="商工費該当値テキスト"/>
        <xdr:cNvSpPr txBox="1"/>
      </xdr:nvSpPr>
      <xdr:spPr>
        <a:xfrm>
          <a:off x="10528300" y="1277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69061</xdr:rowOff>
    </xdr:from>
    <xdr:to>
      <xdr:col>50</xdr:col>
      <xdr:colOff>165100</xdr:colOff>
      <xdr:row>77</xdr:row>
      <xdr:rowOff>170661</xdr:rowOff>
    </xdr:to>
    <xdr:sp macro="" textlink="">
      <xdr:nvSpPr>
        <xdr:cNvPr id="428" name="楕円 427"/>
        <xdr:cNvSpPr/>
      </xdr:nvSpPr>
      <xdr:spPr>
        <a:xfrm>
          <a:off x="9588500" y="1327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15738</xdr:rowOff>
    </xdr:from>
    <xdr:ext cx="534377" cy="259045"/>
    <xdr:sp macro="" textlink="">
      <xdr:nvSpPr>
        <xdr:cNvPr id="429" name="テキスト ボックス 428"/>
        <xdr:cNvSpPr txBox="1"/>
      </xdr:nvSpPr>
      <xdr:spPr>
        <a:xfrm>
          <a:off x="9372111" y="1304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110258</xdr:rowOff>
    </xdr:from>
    <xdr:to>
      <xdr:col>46</xdr:col>
      <xdr:colOff>38100</xdr:colOff>
      <xdr:row>78</xdr:row>
      <xdr:rowOff>40408</xdr:rowOff>
    </xdr:to>
    <xdr:sp macro="" textlink="">
      <xdr:nvSpPr>
        <xdr:cNvPr id="430" name="楕円 429"/>
        <xdr:cNvSpPr/>
      </xdr:nvSpPr>
      <xdr:spPr>
        <a:xfrm>
          <a:off x="8699500" y="13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56935</xdr:rowOff>
    </xdr:from>
    <xdr:ext cx="534377" cy="259045"/>
    <xdr:sp macro="" textlink="">
      <xdr:nvSpPr>
        <xdr:cNvPr id="431" name="テキスト ボックス 430"/>
        <xdr:cNvSpPr txBox="1"/>
      </xdr:nvSpPr>
      <xdr:spPr>
        <a:xfrm>
          <a:off x="8483111" y="1308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9919</xdr:rowOff>
    </xdr:from>
    <xdr:to>
      <xdr:col>41</xdr:col>
      <xdr:colOff>101600</xdr:colOff>
      <xdr:row>78</xdr:row>
      <xdr:rowOff>111519</xdr:rowOff>
    </xdr:to>
    <xdr:sp macro="" textlink="">
      <xdr:nvSpPr>
        <xdr:cNvPr id="432" name="楕円 431"/>
        <xdr:cNvSpPr/>
      </xdr:nvSpPr>
      <xdr:spPr>
        <a:xfrm>
          <a:off x="7810500" y="1338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102646</xdr:rowOff>
    </xdr:from>
    <xdr:ext cx="534377" cy="259045"/>
    <xdr:sp macro="" textlink="">
      <xdr:nvSpPr>
        <xdr:cNvPr id="433" name="テキスト ボックス 432"/>
        <xdr:cNvSpPr txBox="1"/>
      </xdr:nvSpPr>
      <xdr:spPr>
        <a:xfrm>
          <a:off x="7594111" y="1347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30933</xdr:rowOff>
    </xdr:from>
    <xdr:to>
      <xdr:col>36</xdr:col>
      <xdr:colOff>165100</xdr:colOff>
      <xdr:row>78</xdr:row>
      <xdr:rowOff>132533</xdr:rowOff>
    </xdr:to>
    <xdr:sp macro="" textlink="">
      <xdr:nvSpPr>
        <xdr:cNvPr id="434" name="楕円 433"/>
        <xdr:cNvSpPr/>
      </xdr:nvSpPr>
      <xdr:spPr>
        <a:xfrm>
          <a:off x="6921500" y="1340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123660</xdr:rowOff>
    </xdr:from>
    <xdr:ext cx="534377" cy="259045"/>
    <xdr:sp macro="" textlink="">
      <xdr:nvSpPr>
        <xdr:cNvPr id="435" name="テキスト ボックス 434"/>
        <xdr:cNvSpPr txBox="1"/>
      </xdr:nvSpPr>
      <xdr:spPr>
        <a:xfrm>
          <a:off x="6705111" y="1349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33586</xdr:rowOff>
    </xdr:from>
    <xdr:to>
      <xdr:col>55</xdr:col>
      <xdr:colOff>0</xdr:colOff>
      <xdr:row>98</xdr:row>
      <xdr:rowOff>72915</xdr:rowOff>
    </xdr:to>
    <xdr:cxnSp macro="">
      <xdr:nvCxnSpPr>
        <xdr:cNvPr id="464" name="直線コネクタ 463"/>
        <xdr:cNvCxnSpPr/>
      </xdr:nvCxnSpPr>
      <xdr:spPr>
        <a:xfrm flipV="1">
          <a:off x="9639300" y="16835686"/>
          <a:ext cx="838200" cy="3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34120</xdr:rowOff>
    </xdr:from>
    <xdr:ext cx="534377" cy="259045"/>
    <xdr:sp macro="" textlink="">
      <xdr:nvSpPr>
        <xdr:cNvPr id="465" name="土木費平均値テキスト"/>
        <xdr:cNvSpPr txBox="1"/>
      </xdr:nvSpPr>
      <xdr:spPr>
        <a:xfrm>
          <a:off x="10528300" y="16836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72915</xdr:rowOff>
    </xdr:from>
    <xdr:to>
      <xdr:col>50</xdr:col>
      <xdr:colOff>114300</xdr:colOff>
      <xdr:row>98</xdr:row>
      <xdr:rowOff>85072</xdr:rowOff>
    </xdr:to>
    <xdr:cxnSp macro="">
      <xdr:nvCxnSpPr>
        <xdr:cNvPr id="467" name="直線コネクタ 466"/>
        <xdr:cNvCxnSpPr/>
      </xdr:nvCxnSpPr>
      <xdr:spPr>
        <a:xfrm flipV="1">
          <a:off x="8750300" y="16875015"/>
          <a:ext cx="889000" cy="1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160222</xdr:rowOff>
    </xdr:from>
    <xdr:ext cx="534377" cy="259045"/>
    <xdr:sp macro="" textlink="">
      <xdr:nvSpPr>
        <xdr:cNvPr id="469" name="テキスト ボックス 468"/>
        <xdr:cNvSpPr txBox="1"/>
      </xdr:nvSpPr>
      <xdr:spPr>
        <a:xfrm>
          <a:off x="9372111" y="169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65210</xdr:rowOff>
    </xdr:from>
    <xdr:to>
      <xdr:col>45</xdr:col>
      <xdr:colOff>177800</xdr:colOff>
      <xdr:row>98</xdr:row>
      <xdr:rowOff>85072</xdr:rowOff>
    </xdr:to>
    <xdr:cxnSp macro="">
      <xdr:nvCxnSpPr>
        <xdr:cNvPr id="470" name="直線コネクタ 469"/>
        <xdr:cNvCxnSpPr/>
      </xdr:nvCxnSpPr>
      <xdr:spPr>
        <a:xfrm>
          <a:off x="7861300" y="16867310"/>
          <a:ext cx="889000" cy="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144229</xdr:rowOff>
    </xdr:from>
    <xdr:ext cx="534377" cy="259045"/>
    <xdr:sp macro="" textlink="">
      <xdr:nvSpPr>
        <xdr:cNvPr id="472" name="テキスト ボックス 471"/>
        <xdr:cNvSpPr txBox="1"/>
      </xdr:nvSpPr>
      <xdr:spPr>
        <a:xfrm>
          <a:off x="8483111" y="169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65210</xdr:rowOff>
    </xdr:from>
    <xdr:to>
      <xdr:col>41</xdr:col>
      <xdr:colOff>50800</xdr:colOff>
      <xdr:row>98</xdr:row>
      <xdr:rowOff>76597</xdr:rowOff>
    </xdr:to>
    <xdr:cxnSp macro="">
      <xdr:nvCxnSpPr>
        <xdr:cNvPr id="473" name="直線コネクタ 472"/>
        <xdr:cNvCxnSpPr/>
      </xdr:nvCxnSpPr>
      <xdr:spPr>
        <a:xfrm flipV="1">
          <a:off x="6972300" y="16867310"/>
          <a:ext cx="889000" cy="1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29580</xdr:rowOff>
    </xdr:from>
    <xdr:to>
      <xdr:col>41</xdr:col>
      <xdr:colOff>101600</xdr:colOff>
      <xdr:row>98</xdr:row>
      <xdr:rowOff>131180</xdr:rowOff>
    </xdr:to>
    <xdr:sp macro="" textlink="">
      <xdr:nvSpPr>
        <xdr:cNvPr id="474" name="フローチャート: 判断 473"/>
        <xdr:cNvSpPr/>
      </xdr:nvSpPr>
      <xdr:spPr>
        <a:xfrm>
          <a:off x="7810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122307</xdr:rowOff>
    </xdr:from>
    <xdr:ext cx="534377" cy="259045"/>
    <xdr:sp macro="" textlink="">
      <xdr:nvSpPr>
        <xdr:cNvPr id="475" name="テキスト ボックス 474"/>
        <xdr:cNvSpPr txBox="1"/>
      </xdr:nvSpPr>
      <xdr:spPr>
        <a:xfrm>
          <a:off x="7594111" y="1692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49735</xdr:rowOff>
    </xdr:from>
    <xdr:to>
      <xdr:col>36</xdr:col>
      <xdr:colOff>165100</xdr:colOff>
      <xdr:row>98</xdr:row>
      <xdr:rowOff>151335</xdr:rowOff>
    </xdr:to>
    <xdr:sp macro="" textlink="">
      <xdr:nvSpPr>
        <xdr:cNvPr id="476" name="フローチャート: 判断 475"/>
        <xdr:cNvSpPr/>
      </xdr:nvSpPr>
      <xdr:spPr>
        <a:xfrm>
          <a:off x="6921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142462</xdr:rowOff>
    </xdr:from>
    <xdr:ext cx="534377" cy="259045"/>
    <xdr:sp macro="" textlink="">
      <xdr:nvSpPr>
        <xdr:cNvPr id="477" name="テキスト ボックス 476"/>
        <xdr:cNvSpPr txBox="1"/>
      </xdr:nvSpPr>
      <xdr:spPr>
        <a:xfrm>
          <a:off x="6705111" y="1694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154236</xdr:rowOff>
    </xdr:from>
    <xdr:to>
      <xdr:col>55</xdr:col>
      <xdr:colOff>50800</xdr:colOff>
      <xdr:row>98</xdr:row>
      <xdr:rowOff>84386</xdr:rowOff>
    </xdr:to>
    <xdr:sp macro="" textlink="">
      <xdr:nvSpPr>
        <xdr:cNvPr id="483" name="楕円 482"/>
        <xdr:cNvSpPr/>
      </xdr:nvSpPr>
      <xdr:spPr>
        <a:xfrm>
          <a:off x="10426700" y="1678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5663</xdr:rowOff>
    </xdr:from>
    <xdr:ext cx="534377" cy="259045"/>
    <xdr:sp macro="" textlink="">
      <xdr:nvSpPr>
        <xdr:cNvPr id="484" name="土木費該当値テキスト"/>
        <xdr:cNvSpPr txBox="1"/>
      </xdr:nvSpPr>
      <xdr:spPr>
        <a:xfrm>
          <a:off x="10528300" y="1663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22115</xdr:rowOff>
    </xdr:from>
    <xdr:to>
      <xdr:col>50</xdr:col>
      <xdr:colOff>165100</xdr:colOff>
      <xdr:row>98</xdr:row>
      <xdr:rowOff>123715</xdr:rowOff>
    </xdr:to>
    <xdr:sp macro="" textlink="">
      <xdr:nvSpPr>
        <xdr:cNvPr id="485" name="楕円 484"/>
        <xdr:cNvSpPr/>
      </xdr:nvSpPr>
      <xdr:spPr>
        <a:xfrm>
          <a:off x="9588500" y="1682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140242</xdr:rowOff>
    </xdr:from>
    <xdr:ext cx="534377" cy="259045"/>
    <xdr:sp macro="" textlink="">
      <xdr:nvSpPr>
        <xdr:cNvPr id="486" name="テキスト ボックス 485"/>
        <xdr:cNvSpPr txBox="1"/>
      </xdr:nvSpPr>
      <xdr:spPr>
        <a:xfrm>
          <a:off x="9372111" y="1659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34272</xdr:rowOff>
    </xdr:from>
    <xdr:to>
      <xdr:col>46</xdr:col>
      <xdr:colOff>38100</xdr:colOff>
      <xdr:row>98</xdr:row>
      <xdr:rowOff>135872</xdr:rowOff>
    </xdr:to>
    <xdr:sp macro="" textlink="">
      <xdr:nvSpPr>
        <xdr:cNvPr id="487" name="楕円 486"/>
        <xdr:cNvSpPr/>
      </xdr:nvSpPr>
      <xdr:spPr>
        <a:xfrm>
          <a:off x="8699500" y="1683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152399</xdr:rowOff>
    </xdr:from>
    <xdr:ext cx="534377" cy="259045"/>
    <xdr:sp macro="" textlink="">
      <xdr:nvSpPr>
        <xdr:cNvPr id="488" name="テキスト ボックス 487"/>
        <xdr:cNvSpPr txBox="1"/>
      </xdr:nvSpPr>
      <xdr:spPr>
        <a:xfrm>
          <a:off x="8483111" y="1661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14410</xdr:rowOff>
    </xdr:from>
    <xdr:to>
      <xdr:col>41</xdr:col>
      <xdr:colOff>101600</xdr:colOff>
      <xdr:row>98</xdr:row>
      <xdr:rowOff>116010</xdr:rowOff>
    </xdr:to>
    <xdr:sp macro="" textlink="">
      <xdr:nvSpPr>
        <xdr:cNvPr id="489" name="楕円 488"/>
        <xdr:cNvSpPr/>
      </xdr:nvSpPr>
      <xdr:spPr>
        <a:xfrm>
          <a:off x="7810500" y="1681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132537</xdr:rowOff>
    </xdr:from>
    <xdr:ext cx="534377" cy="259045"/>
    <xdr:sp macro="" textlink="">
      <xdr:nvSpPr>
        <xdr:cNvPr id="490" name="テキスト ボックス 489"/>
        <xdr:cNvSpPr txBox="1"/>
      </xdr:nvSpPr>
      <xdr:spPr>
        <a:xfrm>
          <a:off x="7594111" y="165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25797</xdr:rowOff>
    </xdr:from>
    <xdr:to>
      <xdr:col>36</xdr:col>
      <xdr:colOff>165100</xdr:colOff>
      <xdr:row>98</xdr:row>
      <xdr:rowOff>127397</xdr:rowOff>
    </xdr:to>
    <xdr:sp macro="" textlink="">
      <xdr:nvSpPr>
        <xdr:cNvPr id="491" name="楕円 490"/>
        <xdr:cNvSpPr/>
      </xdr:nvSpPr>
      <xdr:spPr>
        <a:xfrm>
          <a:off x="6921500" y="1682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143924</xdr:rowOff>
    </xdr:from>
    <xdr:ext cx="534377" cy="259045"/>
    <xdr:sp macro="" textlink="">
      <xdr:nvSpPr>
        <xdr:cNvPr id="492" name="テキスト ボックス 491"/>
        <xdr:cNvSpPr txBox="1"/>
      </xdr:nvSpPr>
      <xdr:spPr>
        <a:xfrm>
          <a:off x="6705111" y="1660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147777</xdr:rowOff>
    </xdr:from>
    <xdr:to>
      <xdr:col>85</xdr:col>
      <xdr:colOff>127000</xdr:colOff>
      <xdr:row>36</xdr:row>
      <xdr:rowOff>2387</xdr:rowOff>
    </xdr:to>
    <xdr:cxnSp macro="">
      <xdr:nvCxnSpPr>
        <xdr:cNvPr id="522" name="直線コネクタ 521"/>
        <xdr:cNvCxnSpPr/>
      </xdr:nvCxnSpPr>
      <xdr:spPr>
        <a:xfrm>
          <a:off x="15481300" y="6148527"/>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119334</xdr:rowOff>
    </xdr:from>
    <xdr:ext cx="534377" cy="259045"/>
    <xdr:sp macro="" textlink="">
      <xdr:nvSpPr>
        <xdr:cNvPr id="523" name="消防費平均値テキスト"/>
        <xdr:cNvSpPr txBox="1"/>
      </xdr:nvSpPr>
      <xdr:spPr>
        <a:xfrm>
          <a:off x="16370300" y="6291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119697</xdr:rowOff>
    </xdr:from>
    <xdr:to>
      <xdr:col>81</xdr:col>
      <xdr:colOff>50800</xdr:colOff>
      <xdr:row>35</xdr:row>
      <xdr:rowOff>147777</xdr:rowOff>
    </xdr:to>
    <xdr:cxnSp macro="">
      <xdr:nvCxnSpPr>
        <xdr:cNvPr id="525" name="直線コネクタ 524"/>
        <xdr:cNvCxnSpPr/>
      </xdr:nvCxnSpPr>
      <xdr:spPr>
        <a:xfrm>
          <a:off x="14592300" y="6120447"/>
          <a:ext cx="889000" cy="2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63784</xdr:rowOff>
    </xdr:from>
    <xdr:ext cx="534377" cy="259045"/>
    <xdr:sp macro="" textlink="">
      <xdr:nvSpPr>
        <xdr:cNvPr id="527" name="テキスト ボックス 526"/>
        <xdr:cNvSpPr txBox="1"/>
      </xdr:nvSpPr>
      <xdr:spPr>
        <a:xfrm>
          <a:off x="15214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119697</xdr:rowOff>
    </xdr:from>
    <xdr:to>
      <xdr:col>76</xdr:col>
      <xdr:colOff>114300</xdr:colOff>
      <xdr:row>36</xdr:row>
      <xdr:rowOff>96609</xdr:rowOff>
    </xdr:to>
    <xdr:cxnSp macro="">
      <xdr:nvCxnSpPr>
        <xdr:cNvPr id="528" name="直線コネクタ 527"/>
        <xdr:cNvCxnSpPr/>
      </xdr:nvCxnSpPr>
      <xdr:spPr>
        <a:xfrm flipV="1">
          <a:off x="13703300" y="6120447"/>
          <a:ext cx="889000" cy="14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166730</xdr:rowOff>
    </xdr:from>
    <xdr:ext cx="534377" cy="259045"/>
    <xdr:sp macro="" textlink="">
      <xdr:nvSpPr>
        <xdr:cNvPr id="530" name="テキスト ボックス 529"/>
        <xdr:cNvSpPr txBox="1"/>
      </xdr:nvSpPr>
      <xdr:spPr>
        <a:xfrm>
          <a:off x="14325111" y="63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135433</xdr:rowOff>
    </xdr:from>
    <xdr:to>
      <xdr:col>71</xdr:col>
      <xdr:colOff>177800</xdr:colOff>
      <xdr:row>36</xdr:row>
      <xdr:rowOff>96609</xdr:rowOff>
    </xdr:to>
    <xdr:cxnSp macro="">
      <xdr:nvCxnSpPr>
        <xdr:cNvPr id="531" name="直線コネクタ 530"/>
        <xdr:cNvCxnSpPr/>
      </xdr:nvCxnSpPr>
      <xdr:spPr>
        <a:xfrm>
          <a:off x="12814300" y="6136183"/>
          <a:ext cx="889000" cy="13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110808</xdr:rowOff>
    </xdr:from>
    <xdr:to>
      <xdr:col>72</xdr:col>
      <xdr:colOff>38100</xdr:colOff>
      <xdr:row>36</xdr:row>
      <xdr:rowOff>40958</xdr:rowOff>
    </xdr:to>
    <xdr:sp macro="" textlink="">
      <xdr:nvSpPr>
        <xdr:cNvPr id="532" name="フローチャート: 判断 531"/>
        <xdr:cNvSpPr/>
      </xdr:nvSpPr>
      <xdr:spPr>
        <a:xfrm>
          <a:off x="13652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57485</xdr:rowOff>
    </xdr:from>
    <xdr:ext cx="534377" cy="259045"/>
    <xdr:sp macro="" textlink="">
      <xdr:nvSpPr>
        <xdr:cNvPr id="533" name="テキスト ボックス 532"/>
        <xdr:cNvSpPr txBox="1"/>
      </xdr:nvSpPr>
      <xdr:spPr>
        <a:xfrm>
          <a:off x="13436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144297</xdr:rowOff>
    </xdr:from>
    <xdr:to>
      <xdr:col>67</xdr:col>
      <xdr:colOff>101600</xdr:colOff>
      <xdr:row>36</xdr:row>
      <xdr:rowOff>74447</xdr:rowOff>
    </xdr:to>
    <xdr:sp macro="" textlink="">
      <xdr:nvSpPr>
        <xdr:cNvPr id="534" name="フローチャート: 判断 533"/>
        <xdr:cNvSpPr/>
      </xdr:nvSpPr>
      <xdr:spPr>
        <a:xfrm>
          <a:off x="12763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65574</xdr:rowOff>
    </xdr:from>
    <xdr:ext cx="534377" cy="259045"/>
    <xdr:sp macro="" textlink="">
      <xdr:nvSpPr>
        <xdr:cNvPr id="535" name="テキスト ボックス 534"/>
        <xdr:cNvSpPr txBox="1"/>
      </xdr:nvSpPr>
      <xdr:spPr>
        <a:xfrm>
          <a:off x="12547111" y="623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123037</xdr:rowOff>
    </xdr:from>
    <xdr:to>
      <xdr:col>85</xdr:col>
      <xdr:colOff>177800</xdr:colOff>
      <xdr:row>36</xdr:row>
      <xdr:rowOff>53187</xdr:rowOff>
    </xdr:to>
    <xdr:sp macro="" textlink="">
      <xdr:nvSpPr>
        <xdr:cNvPr id="541" name="楕円 540"/>
        <xdr:cNvSpPr/>
      </xdr:nvSpPr>
      <xdr:spPr>
        <a:xfrm>
          <a:off x="16268700" y="612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145914</xdr:rowOff>
    </xdr:from>
    <xdr:ext cx="534377" cy="259045"/>
    <xdr:sp macro="" textlink="">
      <xdr:nvSpPr>
        <xdr:cNvPr id="542" name="消防費該当値テキスト"/>
        <xdr:cNvSpPr txBox="1"/>
      </xdr:nvSpPr>
      <xdr:spPr>
        <a:xfrm>
          <a:off x="16370300" y="597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96977</xdr:rowOff>
    </xdr:from>
    <xdr:to>
      <xdr:col>81</xdr:col>
      <xdr:colOff>101600</xdr:colOff>
      <xdr:row>36</xdr:row>
      <xdr:rowOff>27127</xdr:rowOff>
    </xdr:to>
    <xdr:sp macro="" textlink="">
      <xdr:nvSpPr>
        <xdr:cNvPr id="543" name="楕円 542"/>
        <xdr:cNvSpPr/>
      </xdr:nvSpPr>
      <xdr:spPr>
        <a:xfrm>
          <a:off x="15430500" y="609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43654</xdr:rowOff>
    </xdr:from>
    <xdr:ext cx="534377" cy="259045"/>
    <xdr:sp macro="" textlink="">
      <xdr:nvSpPr>
        <xdr:cNvPr id="544" name="テキスト ボックス 543"/>
        <xdr:cNvSpPr txBox="1"/>
      </xdr:nvSpPr>
      <xdr:spPr>
        <a:xfrm>
          <a:off x="15214111" y="587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68897</xdr:rowOff>
    </xdr:from>
    <xdr:to>
      <xdr:col>76</xdr:col>
      <xdr:colOff>165100</xdr:colOff>
      <xdr:row>35</xdr:row>
      <xdr:rowOff>170497</xdr:rowOff>
    </xdr:to>
    <xdr:sp macro="" textlink="">
      <xdr:nvSpPr>
        <xdr:cNvPr id="545" name="楕円 544"/>
        <xdr:cNvSpPr/>
      </xdr:nvSpPr>
      <xdr:spPr>
        <a:xfrm>
          <a:off x="14541500" y="606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15574</xdr:rowOff>
    </xdr:from>
    <xdr:ext cx="534377" cy="259045"/>
    <xdr:sp macro="" textlink="">
      <xdr:nvSpPr>
        <xdr:cNvPr id="546" name="テキスト ボックス 545"/>
        <xdr:cNvSpPr txBox="1"/>
      </xdr:nvSpPr>
      <xdr:spPr>
        <a:xfrm>
          <a:off x="14325111" y="584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45809</xdr:rowOff>
    </xdr:from>
    <xdr:to>
      <xdr:col>72</xdr:col>
      <xdr:colOff>38100</xdr:colOff>
      <xdr:row>36</xdr:row>
      <xdr:rowOff>147409</xdr:rowOff>
    </xdr:to>
    <xdr:sp macro="" textlink="">
      <xdr:nvSpPr>
        <xdr:cNvPr id="547" name="楕円 546"/>
        <xdr:cNvSpPr/>
      </xdr:nvSpPr>
      <xdr:spPr>
        <a:xfrm>
          <a:off x="13652500" y="621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138536</xdr:rowOff>
    </xdr:from>
    <xdr:ext cx="534377" cy="259045"/>
    <xdr:sp macro="" textlink="">
      <xdr:nvSpPr>
        <xdr:cNvPr id="548" name="テキスト ボックス 547"/>
        <xdr:cNvSpPr txBox="1"/>
      </xdr:nvSpPr>
      <xdr:spPr>
        <a:xfrm>
          <a:off x="13436111" y="631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84633</xdr:rowOff>
    </xdr:from>
    <xdr:to>
      <xdr:col>67</xdr:col>
      <xdr:colOff>101600</xdr:colOff>
      <xdr:row>36</xdr:row>
      <xdr:rowOff>14783</xdr:rowOff>
    </xdr:to>
    <xdr:sp macro="" textlink="">
      <xdr:nvSpPr>
        <xdr:cNvPr id="549" name="楕円 548"/>
        <xdr:cNvSpPr/>
      </xdr:nvSpPr>
      <xdr:spPr>
        <a:xfrm>
          <a:off x="12763500" y="608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31310</xdr:rowOff>
    </xdr:from>
    <xdr:ext cx="534377" cy="259045"/>
    <xdr:sp macro="" textlink="">
      <xdr:nvSpPr>
        <xdr:cNvPr id="550" name="テキスト ボックス 549"/>
        <xdr:cNvSpPr txBox="1"/>
      </xdr:nvSpPr>
      <xdr:spPr>
        <a:xfrm>
          <a:off x="12547111" y="586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157367</xdr:rowOff>
    </xdr:from>
    <xdr:to>
      <xdr:col>85</xdr:col>
      <xdr:colOff>127000</xdr:colOff>
      <xdr:row>56</xdr:row>
      <xdr:rowOff>48946</xdr:rowOff>
    </xdr:to>
    <xdr:cxnSp macro="">
      <xdr:nvCxnSpPr>
        <xdr:cNvPr id="582" name="直線コネクタ 581"/>
        <xdr:cNvCxnSpPr/>
      </xdr:nvCxnSpPr>
      <xdr:spPr>
        <a:xfrm flipV="1">
          <a:off x="15481300" y="9244217"/>
          <a:ext cx="838200" cy="40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149672</xdr:rowOff>
    </xdr:from>
    <xdr:ext cx="534377" cy="259045"/>
    <xdr:sp macro="" textlink="">
      <xdr:nvSpPr>
        <xdr:cNvPr id="583" name="教育費平均値テキスト"/>
        <xdr:cNvSpPr txBox="1"/>
      </xdr:nvSpPr>
      <xdr:spPr>
        <a:xfrm>
          <a:off x="16370300" y="957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38757</xdr:rowOff>
    </xdr:from>
    <xdr:to>
      <xdr:col>81</xdr:col>
      <xdr:colOff>50800</xdr:colOff>
      <xdr:row>56</xdr:row>
      <xdr:rowOff>48946</xdr:rowOff>
    </xdr:to>
    <xdr:cxnSp macro="">
      <xdr:nvCxnSpPr>
        <xdr:cNvPr id="585" name="直線コネクタ 584"/>
        <xdr:cNvCxnSpPr/>
      </xdr:nvCxnSpPr>
      <xdr:spPr>
        <a:xfrm>
          <a:off x="14592300" y="9297057"/>
          <a:ext cx="889000" cy="35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125637</xdr:rowOff>
    </xdr:from>
    <xdr:ext cx="534377" cy="259045"/>
    <xdr:sp macro="" textlink="">
      <xdr:nvSpPr>
        <xdr:cNvPr id="587" name="テキスト ボックス 586"/>
        <xdr:cNvSpPr txBox="1"/>
      </xdr:nvSpPr>
      <xdr:spPr>
        <a:xfrm>
          <a:off x="15214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71332</xdr:rowOff>
    </xdr:from>
    <xdr:to>
      <xdr:col>76</xdr:col>
      <xdr:colOff>114300</xdr:colOff>
      <xdr:row>54</xdr:row>
      <xdr:rowOff>38757</xdr:rowOff>
    </xdr:to>
    <xdr:cxnSp macro="">
      <xdr:nvCxnSpPr>
        <xdr:cNvPr id="588" name="直線コネクタ 587"/>
        <xdr:cNvCxnSpPr/>
      </xdr:nvCxnSpPr>
      <xdr:spPr>
        <a:xfrm>
          <a:off x="13703300" y="9158182"/>
          <a:ext cx="889000" cy="13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56860</xdr:rowOff>
    </xdr:from>
    <xdr:ext cx="534377" cy="259045"/>
    <xdr:sp macro="" textlink="">
      <xdr:nvSpPr>
        <xdr:cNvPr id="590" name="テキスト ボックス 589"/>
        <xdr:cNvSpPr txBox="1"/>
      </xdr:nvSpPr>
      <xdr:spPr>
        <a:xfrm>
          <a:off x="14325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71332</xdr:rowOff>
    </xdr:from>
    <xdr:to>
      <xdr:col>71</xdr:col>
      <xdr:colOff>177800</xdr:colOff>
      <xdr:row>55</xdr:row>
      <xdr:rowOff>25531</xdr:rowOff>
    </xdr:to>
    <xdr:cxnSp macro="">
      <xdr:nvCxnSpPr>
        <xdr:cNvPr id="591" name="直線コネクタ 590"/>
        <xdr:cNvCxnSpPr/>
      </xdr:nvCxnSpPr>
      <xdr:spPr>
        <a:xfrm flipV="1">
          <a:off x="12814300" y="9158182"/>
          <a:ext cx="889000" cy="29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2" name="フローチャート: 判断 591"/>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161641</xdr:rowOff>
    </xdr:from>
    <xdr:ext cx="534377" cy="259045"/>
    <xdr:sp macro="" textlink="">
      <xdr:nvSpPr>
        <xdr:cNvPr id="593" name="テキスト ボックス 592"/>
        <xdr:cNvSpPr txBox="1"/>
      </xdr:nvSpPr>
      <xdr:spPr>
        <a:xfrm>
          <a:off x="13436111" y="959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155700</xdr:rowOff>
    </xdr:from>
    <xdr:to>
      <xdr:col>67</xdr:col>
      <xdr:colOff>101600</xdr:colOff>
      <xdr:row>56</xdr:row>
      <xdr:rowOff>85850</xdr:rowOff>
    </xdr:to>
    <xdr:sp macro="" textlink="">
      <xdr:nvSpPr>
        <xdr:cNvPr id="594" name="フローチャート: 判断 593"/>
        <xdr:cNvSpPr/>
      </xdr:nvSpPr>
      <xdr:spPr>
        <a:xfrm>
          <a:off x="12763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76977</xdr:rowOff>
    </xdr:from>
    <xdr:ext cx="534377" cy="259045"/>
    <xdr:sp macro="" textlink="">
      <xdr:nvSpPr>
        <xdr:cNvPr id="595" name="テキスト ボックス 594"/>
        <xdr:cNvSpPr txBox="1"/>
      </xdr:nvSpPr>
      <xdr:spPr>
        <a:xfrm>
          <a:off x="12547111" y="96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106567</xdr:rowOff>
    </xdr:from>
    <xdr:to>
      <xdr:col>85</xdr:col>
      <xdr:colOff>177800</xdr:colOff>
      <xdr:row>54</xdr:row>
      <xdr:rowOff>36717</xdr:rowOff>
    </xdr:to>
    <xdr:sp macro="" textlink="">
      <xdr:nvSpPr>
        <xdr:cNvPr id="601" name="楕円 600"/>
        <xdr:cNvSpPr/>
      </xdr:nvSpPr>
      <xdr:spPr>
        <a:xfrm>
          <a:off x="16268700" y="919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129444</xdr:rowOff>
    </xdr:from>
    <xdr:ext cx="534377" cy="259045"/>
    <xdr:sp macro="" textlink="">
      <xdr:nvSpPr>
        <xdr:cNvPr id="602" name="教育費該当値テキスト"/>
        <xdr:cNvSpPr txBox="1"/>
      </xdr:nvSpPr>
      <xdr:spPr>
        <a:xfrm>
          <a:off x="16370300" y="904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169596</xdr:rowOff>
    </xdr:from>
    <xdr:to>
      <xdr:col>81</xdr:col>
      <xdr:colOff>101600</xdr:colOff>
      <xdr:row>56</xdr:row>
      <xdr:rowOff>99746</xdr:rowOff>
    </xdr:to>
    <xdr:sp macro="" textlink="">
      <xdr:nvSpPr>
        <xdr:cNvPr id="603" name="楕円 602"/>
        <xdr:cNvSpPr/>
      </xdr:nvSpPr>
      <xdr:spPr>
        <a:xfrm>
          <a:off x="15430500" y="959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116273</xdr:rowOff>
    </xdr:from>
    <xdr:ext cx="534377" cy="259045"/>
    <xdr:sp macro="" textlink="">
      <xdr:nvSpPr>
        <xdr:cNvPr id="604" name="テキスト ボックス 603"/>
        <xdr:cNvSpPr txBox="1"/>
      </xdr:nvSpPr>
      <xdr:spPr>
        <a:xfrm>
          <a:off x="15214111" y="937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159407</xdr:rowOff>
    </xdr:from>
    <xdr:to>
      <xdr:col>76</xdr:col>
      <xdr:colOff>165100</xdr:colOff>
      <xdr:row>54</xdr:row>
      <xdr:rowOff>89557</xdr:rowOff>
    </xdr:to>
    <xdr:sp macro="" textlink="">
      <xdr:nvSpPr>
        <xdr:cNvPr id="605" name="楕円 604"/>
        <xdr:cNvSpPr/>
      </xdr:nvSpPr>
      <xdr:spPr>
        <a:xfrm>
          <a:off x="14541500" y="924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106084</xdr:rowOff>
    </xdr:from>
    <xdr:ext cx="534377" cy="259045"/>
    <xdr:sp macro="" textlink="">
      <xdr:nvSpPr>
        <xdr:cNvPr id="606" name="テキスト ボックス 605"/>
        <xdr:cNvSpPr txBox="1"/>
      </xdr:nvSpPr>
      <xdr:spPr>
        <a:xfrm>
          <a:off x="14325111" y="902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20532</xdr:rowOff>
    </xdr:from>
    <xdr:to>
      <xdr:col>72</xdr:col>
      <xdr:colOff>38100</xdr:colOff>
      <xdr:row>53</xdr:row>
      <xdr:rowOff>122132</xdr:rowOff>
    </xdr:to>
    <xdr:sp macro="" textlink="">
      <xdr:nvSpPr>
        <xdr:cNvPr id="607" name="楕円 606"/>
        <xdr:cNvSpPr/>
      </xdr:nvSpPr>
      <xdr:spPr>
        <a:xfrm>
          <a:off x="13652500" y="910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138659</xdr:rowOff>
    </xdr:from>
    <xdr:ext cx="534377" cy="259045"/>
    <xdr:sp macro="" textlink="">
      <xdr:nvSpPr>
        <xdr:cNvPr id="608" name="テキスト ボックス 607"/>
        <xdr:cNvSpPr txBox="1"/>
      </xdr:nvSpPr>
      <xdr:spPr>
        <a:xfrm>
          <a:off x="13436111" y="88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146181</xdr:rowOff>
    </xdr:from>
    <xdr:to>
      <xdr:col>67</xdr:col>
      <xdr:colOff>101600</xdr:colOff>
      <xdr:row>55</xdr:row>
      <xdr:rowOff>76331</xdr:rowOff>
    </xdr:to>
    <xdr:sp macro="" textlink="">
      <xdr:nvSpPr>
        <xdr:cNvPr id="609" name="楕円 608"/>
        <xdr:cNvSpPr/>
      </xdr:nvSpPr>
      <xdr:spPr>
        <a:xfrm>
          <a:off x="12763500" y="940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92858</xdr:rowOff>
    </xdr:from>
    <xdr:ext cx="534377" cy="259045"/>
    <xdr:sp macro="" textlink="">
      <xdr:nvSpPr>
        <xdr:cNvPr id="610" name="テキスト ボックス 609"/>
        <xdr:cNvSpPr txBox="1"/>
      </xdr:nvSpPr>
      <xdr:spPr>
        <a:xfrm>
          <a:off x="12547111" y="917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13833</xdr:rowOff>
    </xdr:from>
    <xdr:to>
      <xdr:col>85</xdr:col>
      <xdr:colOff>127000</xdr:colOff>
      <xdr:row>78</xdr:row>
      <xdr:rowOff>19462</xdr:rowOff>
    </xdr:to>
    <xdr:cxnSp macro="">
      <xdr:nvCxnSpPr>
        <xdr:cNvPr id="635" name="直線コネクタ 634"/>
        <xdr:cNvCxnSpPr/>
      </xdr:nvCxnSpPr>
      <xdr:spPr>
        <a:xfrm flipV="1">
          <a:off x="15481300" y="13386933"/>
          <a:ext cx="838200" cy="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139351</xdr:rowOff>
    </xdr:from>
    <xdr:to>
      <xdr:col>81</xdr:col>
      <xdr:colOff>50800</xdr:colOff>
      <xdr:row>78</xdr:row>
      <xdr:rowOff>19462</xdr:rowOff>
    </xdr:to>
    <xdr:cxnSp macro="">
      <xdr:nvCxnSpPr>
        <xdr:cNvPr id="638" name="直線コネクタ 637"/>
        <xdr:cNvCxnSpPr/>
      </xdr:nvCxnSpPr>
      <xdr:spPr>
        <a:xfrm>
          <a:off x="14592300" y="13341001"/>
          <a:ext cx="889000" cy="5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139351</xdr:rowOff>
    </xdr:from>
    <xdr:to>
      <xdr:col>76</xdr:col>
      <xdr:colOff>114300</xdr:colOff>
      <xdr:row>77</xdr:row>
      <xdr:rowOff>149450</xdr:rowOff>
    </xdr:to>
    <xdr:cxnSp macro="">
      <xdr:nvCxnSpPr>
        <xdr:cNvPr id="641" name="直線コネクタ 640"/>
        <xdr:cNvCxnSpPr/>
      </xdr:nvCxnSpPr>
      <xdr:spPr>
        <a:xfrm flipV="1">
          <a:off x="13703300" y="13341001"/>
          <a:ext cx="889000" cy="1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50644</xdr:rowOff>
    </xdr:from>
    <xdr:ext cx="469744" cy="259045"/>
    <xdr:sp macro="" textlink="">
      <xdr:nvSpPr>
        <xdr:cNvPr id="643" name="テキスト ボックス 642"/>
        <xdr:cNvSpPr txBox="1"/>
      </xdr:nvSpPr>
      <xdr:spPr>
        <a:xfrm>
          <a:off x="14357428" y="1342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149450</xdr:rowOff>
    </xdr:from>
    <xdr:to>
      <xdr:col>71</xdr:col>
      <xdr:colOff>177800</xdr:colOff>
      <xdr:row>77</xdr:row>
      <xdr:rowOff>168309</xdr:rowOff>
    </xdr:to>
    <xdr:cxnSp macro="">
      <xdr:nvCxnSpPr>
        <xdr:cNvPr id="644" name="直線コネクタ 643"/>
        <xdr:cNvCxnSpPr/>
      </xdr:nvCxnSpPr>
      <xdr:spPr>
        <a:xfrm flipV="1">
          <a:off x="12814300" y="13351100"/>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99696</xdr:rowOff>
    </xdr:from>
    <xdr:to>
      <xdr:col>72</xdr:col>
      <xdr:colOff>38100</xdr:colOff>
      <xdr:row>78</xdr:row>
      <xdr:rowOff>29846</xdr:rowOff>
    </xdr:to>
    <xdr:sp macro="" textlink="">
      <xdr:nvSpPr>
        <xdr:cNvPr id="645" name="フローチャート: 判断 644"/>
        <xdr:cNvSpPr/>
      </xdr:nvSpPr>
      <xdr:spPr>
        <a:xfrm>
          <a:off x="13652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20973</xdr:rowOff>
    </xdr:from>
    <xdr:ext cx="469744" cy="259045"/>
    <xdr:sp macro="" textlink="">
      <xdr:nvSpPr>
        <xdr:cNvPr id="646" name="テキスト ボックス 645"/>
        <xdr:cNvSpPr txBox="1"/>
      </xdr:nvSpPr>
      <xdr:spPr>
        <a:xfrm>
          <a:off x="13468428" y="1339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100850</xdr:rowOff>
    </xdr:from>
    <xdr:to>
      <xdr:col>67</xdr:col>
      <xdr:colOff>101600</xdr:colOff>
      <xdr:row>78</xdr:row>
      <xdr:rowOff>31000</xdr:rowOff>
    </xdr:to>
    <xdr:sp macro="" textlink="">
      <xdr:nvSpPr>
        <xdr:cNvPr id="647" name="フローチャート: 判断 646"/>
        <xdr:cNvSpPr/>
      </xdr:nvSpPr>
      <xdr:spPr>
        <a:xfrm>
          <a:off x="12763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47527</xdr:rowOff>
    </xdr:from>
    <xdr:ext cx="469744" cy="259045"/>
    <xdr:sp macro="" textlink="">
      <xdr:nvSpPr>
        <xdr:cNvPr id="648" name="テキスト ボックス 647"/>
        <xdr:cNvSpPr txBox="1"/>
      </xdr:nvSpPr>
      <xdr:spPr>
        <a:xfrm>
          <a:off x="12579428"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134483</xdr:rowOff>
    </xdr:from>
    <xdr:to>
      <xdr:col>85</xdr:col>
      <xdr:colOff>177800</xdr:colOff>
      <xdr:row>78</xdr:row>
      <xdr:rowOff>64633</xdr:rowOff>
    </xdr:to>
    <xdr:sp macro="" textlink="">
      <xdr:nvSpPr>
        <xdr:cNvPr id="654" name="楕円 653"/>
        <xdr:cNvSpPr/>
      </xdr:nvSpPr>
      <xdr:spPr>
        <a:xfrm>
          <a:off x="16268700" y="1333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469744" cy="259045"/>
    <xdr:sp macro="" textlink="">
      <xdr:nvSpPr>
        <xdr:cNvPr id="655" name="災害復旧費該当値テキスト"/>
        <xdr:cNvSpPr txBox="1"/>
      </xdr:nvSpPr>
      <xdr:spPr>
        <a:xfrm>
          <a:off x="16370300" y="1330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140112</xdr:rowOff>
    </xdr:from>
    <xdr:to>
      <xdr:col>81</xdr:col>
      <xdr:colOff>101600</xdr:colOff>
      <xdr:row>78</xdr:row>
      <xdr:rowOff>70262</xdr:rowOff>
    </xdr:to>
    <xdr:sp macro="" textlink="">
      <xdr:nvSpPr>
        <xdr:cNvPr id="656" name="楕円 655"/>
        <xdr:cNvSpPr/>
      </xdr:nvSpPr>
      <xdr:spPr>
        <a:xfrm>
          <a:off x="15430500" y="1334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61389</xdr:rowOff>
    </xdr:from>
    <xdr:ext cx="469744" cy="259045"/>
    <xdr:sp macro="" textlink="">
      <xdr:nvSpPr>
        <xdr:cNvPr id="657" name="テキスト ボックス 656"/>
        <xdr:cNvSpPr txBox="1"/>
      </xdr:nvSpPr>
      <xdr:spPr>
        <a:xfrm>
          <a:off x="15246428" y="13434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88551</xdr:rowOff>
    </xdr:from>
    <xdr:to>
      <xdr:col>76</xdr:col>
      <xdr:colOff>165100</xdr:colOff>
      <xdr:row>78</xdr:row>
      <xdr:rowOff>18701</xdr:rowOff>
    </xdr:to>
    <xdr:sp macro="" textlink="">
      <xdr:nvSpPr>
        <xdr:cNvPr id="658" name="楕円 657"/>
        <xdr:cNvSpPr/>
      </xdr:nvSpPr>
      <xdr:spPr>
        <a:xfrm>
          <a:off x="14541500" y="1329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35228</xdr:rowOff>
    </xdr:from>
    <xdr:ext cx="534377" cy="259045"/>
    <xdr:sp macro="" textlink="">
      <xdr:nvSpPr>
        <xdr:cNvPr id="659" name="テキスト ボックス 658"/>
        <xdr:cNvSpPr txBox="1"/>
      </xdr:nvSpPr>
      <xdr:spPr>
        <a:xfrm>
          <a:off x="14325111" y="1306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98650</xdr:rowOff>
    </xdr:from>
    <xdr:to>
      <xdr:col>72</xdr:col>
      <xdr:colOff>38100</xdr:colOff>
      <xdr:row>78</xdr:row>
      <xdr:rowOff>28800</xdr:rowOff>
    </xdr:to>
    <xdr:sp macro="" textlink="">
      <xdr:nvSpPr>
        <xdr:cNvPr id="660" name="楕円 659"/>
        <xdr:cNvSpPr/>
      </xdr:nvSpPr>
      <xdr:spPr>
        <a:xfrm>
          <a:off x="13652500" y="133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45327</xdr:rowOff>
    </xdr:from>
    <xdr:ext cx="469744" cy="259045"/>
    <xdr:sp macro="" textlink="">
      <xdr:nvSpPr>
        <xdr:cNvPr id="661" name="テキスト ボックス 660"/>
        <xdr:cNvSpPr txBox="1"/>
      </xdr:nvSpPr>
      <xdr:spPr>
        <a:xfrm>
          <a:off x="13468428" y="1307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117509</xdr:rowOff>
    </xdr:from>
    <xdr:to>
      <xdr:col>67</xdr:col>
      <xdr:colOff>101600</xdr:colOff>
      <xdr:row>78</xdr:row>
      <xdr:rowOff>47659</xdr:rowOff>
    </xdr:to>
    <xdr:sp macro="" textlink="">
      <xdr:nvSpPr>
        <xdr:cNvPr id="662" name="楕円 661"/>
        <xdr:cNvSpPr/>
      </xdr:nvSpPr>
      <xdr:spPr>
        <a:xfrm>
          <a:off x="12763500" y="1331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38786</xdr:rowOff>
    </xdr:from>
    <xdr:ext cx="469744" cy="259045"/>
    <xdr:sp macro="" textlink="">
      <xdr:nvSpPr>
        <xdr:cNvPr id="663" name="テキスト ボックス 662"/>
        <xdr:cNvSpPr txBox="1"/>
      </xdr:nvSpPr>
      <xdr:spPr>
        <a:xfrm>
          <a:off x="12579428" y="1341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3" name="テキスト ボックス 68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140701</xdr:rowOff>
    </xdr:from>
    <xdr:to>
      <xdr:col>85</xdr:col>
      <xdr:colOff>126364</xdr:colOff>
      <xdr:row>98</xdr:row>
      <xdr:rowOff>76378</xdr:rowOff>
    </xdr:to>
    <xdr:cxnSp macro="">
      <xdr:nvCxnSpPr>
        <xdr:cNvPr id="689" name="直線コネクタ 688"/>
        <xdr:cNvCxnSpPr/>
      </xdr:nvCxnSpPr>
      <xdr:spPr>
        <a:xfrm flipV="1">
          <a:off x="16317595" y="15742651"/>
          <a:ext cx="1269" cy="113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80205</xdr:rowOff>
    </xdr:from>
    <xdr:ext cx="534377" cy="259045"/>
    <xdr:sp macro="" textlink="">
      <xdr:nvSpPr>
        <xdr:cNvPr id="690" name="公債費最小値テキスト"/>
        <xdr:cNvSpPr txBox="1"/>
      </xdr:nvSpPr>
      <xdr:spPr>
        <a:xfrm>
          <a:off x="16370300" y="1688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76378</xdr:rowOff>
    </xdr:from>
    <xdr:to>
      <xdr:col>86</xdr:col>
      <xdr:colOff>25400</xdr:colOff>
      <xdr:row>98</xdr:row>
      <xdr:rowOff>76378</xdr:rowOff>
    </xdr:to>
    <xdr:cxnSp macro="">
      <xdr:nvCxnSpPr>
        <xdr:cNvPr id="691" name="直線コネクタ 690"/>
        <xdr:cNvCxnSpPr/>
      </xdr:nvCxnSpPr>
      <xdr:spPr>
        <a:xfrm>
          <a:off x="16230600" y="1687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87378</xdr:rowOff>
    </xdr:from>
    <xdr:ext cx="599010" cy="259045"/>
    <xdr:sp macro="" textlink="">
      <xdr:nvSpPr>
        <xdr:cNvPr id="692" name="公債費最大値テキスト"/>
        <xdr:cNvSpPr txBox="1"/>
      </xdr:nvSpPr>
      <xdr:spPr>
        <a:xfrm>
          <a:off x="16370300" y="1551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140701</xdr:rowOff>
    </xdr:from>
    <xdr:to>
      <xdr:col>86</xdr:col>
      <xdr:colOff>25400</xdr:colOff>
      <xdr:row>91</xdr:row>
      <xdr:rowOff>140701</xdr:rowOff>
    </xdr:to>
    <xdr:cxnSp macro="">
      <xdr:nvCxnSpPr>
        <xdr:cNvPr id="693" name="直線コネクタ 692"/>
        <xdr:cNvCxnSpPr/>
      </xdr:nvCxnSpPr>
      <xdr:spPr>
        <a:xfrm>
          <a:off x="16230600" y="1574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116939</xdr:rowOff>
    </xdr:from>
    <xdr:to>
      <xdr:col>85</xdr:col>
      <xdr:colOff>127000</xdr:colOff>
      <xdr:row>92</xdr:row>
      <xdr:rowOff>150706</xdr:rowOff>
    </xdr:to>
    <xdr:cxnSp macro="">
      <xdr:nvCxnSpPr>
        <xdr:cNvPr id="694" name="直線コネクタ 693"/>
        <xdr:cNvCxnSpPr/>
      </xdr:nvCxnSpPr>
      <xdr:spPr>
        <a:xfrm>
          <a:off x="15481300" y="15718889"/>
          <a:ext cx="838200" cy="20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157983</xdr:rowOff>
    </xdr:from>
    <xdr:ext cx="534377" cy="259045"/>
    <xdr:sp macro="" textlink="">
      <xdr:nvSpPr>
        <xdr:cNvPr id="695" name="公債費平均値テキスト"/>
        <xdr:cNvSpPr txBox="1"/>
      </xdr:nvSpPr>
      <xdr:spPr>
        <a:xfrm>
          <a:off x="16370300" y="16445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8106</xdr:rowOff>
    </xdr:from>
    <xdr:to>
      <xdr:col>85</xdr:col>
      <xdr:colOff>177800</xdr:colOff>
      <xdr:row>96</xdr:row>
      <xdr:rowOff>109706</xdr:rowOff>
    </xdr:to>
    <xdr:sp macro="" textlink="">
      <xdr:nvSpPr>
        <xdr:cNvPr id="696" name="フローチャート: 判断 695"/>
        <xdr:cNvSpPr/>
      </xdr:nvSpPr>
      <xdr:spPr>
        <a:xfrm>
          <a:off x="162687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59548</xdr:rowOff>
    </xdr:from>
    <xdr:to>
      <xdr:col>81</xdr:col>
      <xdr:colOff>50800</xdr:colOff>
      <xdr:row>91</xdr:row>
      <xdr:rowOff>116939</xdr:rowOff>
    </xdr:to>
    <xdr:cxnSp macro="">
      <xdr:nvCxnSpPr>
        <xdr:cNvPr id="697" name="直線コネクタ 696"/>
        <xdr:cNvCxnSpPr/>
      </xdr:nvCxnSpPr>
      <xdr:spPr>
        <a:xfrm>
          <a:off x="14592300" y="15661498"/>
          <a:ext cx="889000" cy="5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160789</xdr:rowOff>
    </xdr:from>
    <xdr:to>
      <xdr:col>81</xdr:col>
      <xdr:colOff>101600</xdr:colOff>
      <xdr:row>96</xdr:row>
      <xdr:rowOff>90939</xdr:rowOff>
    </xdr:to>
    <xdr:sp macro="" textlink="">
      <xdr:nvSpPr>
        <xdr:cNvPr id="698" name="フローチャート: 判断 697"/>
        <xdr:cNvSpPr/>
      </xdr:nvSpPr>
      <xdr:spPr>
        <a:xfrm>
          <a:off x="15430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82066</xdr:rowOff>
    </xdr:from>
    <xdr:ext cx="534377" cy="259045"/>
    <xdr:sp macro="" textlink="">
      <xdr:nvSpPr>
        <xdr:cNvPr id="699" name="テキスト ボックス 698"/>
        <xdr:cNvSpPr txBox="1"/>
      </xdr:nvSpPr>
      <xdr:spPr>
        <a:xfrm>
          <a:off x="15214111" y="165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59548</xdr:rowOff>
    </xdr:from>
    <xdr:to>
      <xdr:col>76</xdr:col>
      <xdr:colOff>114300</xdr:colOff>
      <xdr:row>91</xdr:row>
      <xdr:rowOff>113542</xdr:rowOff>
    </xdr:to>
    <xdr:cxnSp macro="">
      <xdr:nvCxnSpPr>
        <xdr:cNvPr id="700" name="直線コネクタ 699"/>
        <xdr:cNvCxnSpPr/>
      </xdr:nvCxnSpPr>
      <xdr:spPr>
        <a:xfrm flipV="1">
          <a:off x="13703300" y="15661498"/>
          <a:ext cx="889000" cy="5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133640</xdr:rowOff>
    </xdr:from>
    <xdr:to>
      <xdr:col>76</xdr:col>
      <xdr:colOff>165100</xdr:colOff>
      <xdr:row>96</xdr:row>
      <xdr:rowOff>63790</xdr:rowOff>
    </xdr:to>
    <xdr:sp macro="" textlink="">
      <xdr:nvSpPr>
        <xdr:cNvPr id="701" name="フローチャート: 判断 700"/>
        <xdr:cNvSpPr/>
      </xdr:nvSpPr>
      <xdr:spPr>
        <a:xfrm>
          <a:off x="14541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54917</xdr:rowOff>
    </xdr:from>
    <xdr:ext cx="534377" cy="259045"/>
    <xdr:sp macro="" textlink="">
      <xdr:nvSpPr>
        <xdr:cNvPr id="702" name="テキスト ボックス 701"/>
        <xdr:cNvSpPr txBox="1"/>
      </xdr:nvSpPr>
      <xdr:spPr>
        <a:xfrm>
          <a:off x="14325111" y="165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131361</xdr:rowOff>
    </xdr:from>
    <xdr:to>
      <xdr:col>71</xdr:col>
      <xdr:colOff>177800</xdr:colOff>
      <xdr:row>91</xdr:row>
      <xdr:rowOff>113542</xdr:rowOff>
    </xdr:to>
    <xdr:cxnSp macro="">
      <xdr:nvCxnSpPr>
        <xdr:cNvPr id="703" name="直線コネクタ 702"/>
        <xdr:cNvCxnSpPr/>
      </xdr:nvCxnSpPr>
      <xdr:spPr>
        <a:xfrm>
          <a:off x="12814300" y="15561861"/>
          <a:ext cx="889000" cy="15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167027</xdr:rowOff>
    </xdr:from>
    <xdr:to>
      <xdr:col>72</xdr:col>
      <xdr:colOff>38100</xdr:colOff>
      <xdr:row>95</xdr:row>
      <xdr:rowOff>97177</xdr:rowOff>
    </xdr:to>
    <xdr:sp macro="" textlink="">
      <xdr:nvSpPr>
        <xdr:cNvPr id="704" name="フローチャート: 判断 703"/>
        <xdr:cNvSpPr/>
      </xdr:nvSpPr>
      <xdr:spPr>
        <a:xfrm>
          <a:off x="13652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88304</xdr:rowOff>
    </xdr:from>
    <xdr:ext cx="534377" cy="259045"/>
    <xdr:sp macro="" textlink="">
      <xdr:nvSpPr>
        <xdr:cNvPr id="705" name="テキスト ボックス 704"/>
        <xdr:cNvSpPr txBox="1"/>
      </xdr:nvSpPr>
      <xdr:spPr>
        <a:xfrm>
          <a:off x="13436111" y="1637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161311</xdr:rowOff>
    </xdr:from>
    <xdr:to>
      <xdr:col>67</xdr:col>
      <xdr:colOff>101600</xdr:colOff>
      <xdr:row>95</xdr:row>
      <xdr:rowOff>91461</xdr:rowOff>
    </xdr:to>
    <xdr:sp macro="" textlink="">
      <xdr:nvSpPr>
        <xdr:cNvPr id="706" name="フローチャート: 判断 705"/>
        <xdr:cNvSpPr/>
      </xdr:nvSpPr>
      <xdr:spPr>
        <a:xfrm>
          <a:off x="12763500" y="1627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82588</xdr:rowOff>
    </xdr:from>
    <xdr:ext cx="534377" cy="259045"/>
    <xdr:sp macro="" textlink="">
      <xdr:nvSpPr>
        <xdr:cNvPr id="707" name="テキスト ボックス 706"/>
        <xdr:cNvSpPr txBox="1"/>
      </xdr:nvSpPr>
      <xdr:spPr>
        <a:xfrm>
          <a:off x="12547111" y="163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99906</xdr:rowOff>
    </xdr:from>
    <xdr:to>
      <xdr:col>85</xdr:col>
      <xdr:colOff>177800</xdr:colOff>
      <xdr:row>93</xdr:row>
      <xdr:rowOff>30056</xdr:rowOff>
    </xdr:to>
    <xdr:sp macro="" textlink="">
      <xdr:nvSpPr>
        <xdr:cNvPr id="713" name="楕円 712"/>
        <xdr:cNvSpPr/>
      </xdr:nvSpPr>
      <xdr:spPr>
        <a:xfrm>
          <a:off x="16268700" y="1587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122783</xdr:rowOff>
    </xdr:from>
    <xdr:ext cx="599010" cy="259045"/>
    <xdr:sp macro="" textlink="">
      <xdr:nvSpPr>
        <xdr:cNvPr id="714" name="公債費該当値テキスト"/>
        <xdr:cNvSpPr txBox="1"/>
      </xdr:nvSpPr>
      <xdr:spPr>
        <a:xfrm>
          <a:off x="16370300" y="1572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66139</xdr:rowOff>
    </xdr:from>
    <xdr:to>
      <xdr:col>81</xdr:col>
      <xdr:colOff>101600</xdr:colOff>
      <xdr:row>91</xdr:row>
      <xdr:rowOff>167739</xdr:rowOff>
    </xdr:to>
    <xdr:sp macro="" textlink="">
      <xdr:nvSpPr>
        <xdr:cNvPr id="715" name="楕円 714"/>
        <xdr:cNvSpPr/>
      </xdr:nvSpPr>
      <xdr:spPr>
        <a:xfrm>
          <a:off x="15430500" y="1566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12816</xdr:rowOff>
    </xdr:from>
    <xdr:ext cx="599010" cy="259045"/>
    <xdr:sp macro="" textlink="">
      <xdr:nvSpPr>
        <xdr:cNvPr id="716" name="テキスト ボックス 715"/>
        <xdr:cNvSpPr txBox="1"/>
      </xdr:nvSpPr>
      <xdr:spPr>
        <a:xfrm>
          <a:off x="15181795" y="1544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8748</xdr:rowOff>
    </xdr:from>
    <xdr:to>
      <xdr:col>76</xdr:col>
      <xdr:colOff>165100</xdr:colOff>
      <xdr:row>91</xdr:row>
      <xdr:rowOff>110348</xdr:rowOff>
    </xdr:to>
    <xdr:sp macro="" textlink="">
      <xdr:nvSpPr>
        <xdr:cNvPr id="717" name="楕円 716"/>
        <xdr:cNvSpPr/>
      </xdr:nvSpPr>
      <xdr:spPr>
        <a:xfrm>
          <a:off x="14541500" y="1561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126875</xdr:rowOff>
    </xdr:from>
    <xdr:ext cx="599010" cy="259045"/>
    <xdr:sp macro="" textlink="">
      <xdr:nvSpPr>
        <xdr:cNvPr id="718" name="テキスト ボックス 717"/>
        <xdr:cNvSpPr txBox="1"/>
      </xdr:nvSpPr>
      <xdr:spPr>
        <a:xfrm>
          <a:off x="14292795" y="15385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62742</xdr:rowOff>
    </xdr:from>
    <xdr:to>
      <xdr:col>72</xdr:col>
      <xdr:colOff>38100</xdr:colOff>
      <xdr:row>91</xdr:row>
      <xdr:rowOff>164342</xdr:rowOff>
    </xdr:to>
    <xdr:sp macro="" textlink="">
      <xdr:nvSpPr>
        <xdr:cNvPr id="719" name="楕円 718"/>
        <xdr:cNvSpPr/>
      </xdr:nvSpPr>
      <xdr:spPr>
        <a:xfrm>
          <a:off x="13652500" y="1566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9419</xdr:rowOff>
    </xdr:from>
    <xdr:ext cx="599010" cy="259045"/>
    <xdr:sp macro="" textlink="">
      <xdr:nvSpPr>
        <xdr:cNvPr id="720" name="テキスト ボックス 719"/>
        <xdr:cNvSpPr txBox="1"/>
      </xdr:nvSpPr>
      <xdr:spPr>
        <a:xfrm>
          <a:off x="13403795" y="15439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80561</xdr:rowOff>
    </xdr:from>
    <xdr:to>
      <xdr:col>67</xdr:col>
      <xdr:colOff>101600</xdr:colOff>
      <xdr:row>91</xdr:row>
      <xdr:rowOff>10711</xdr:rowOff>
    </xdr:to>
    <xdr:sp macro="" textlink="">
      <xdr:nvSpPr>
        <xdr:cNvPr id="721" name="楕円 720"/>
        <xdr:cNvSpPr/>
      </xdr:nvSpPr>
      <xdr:spPr>
        <a:xfrm>
          <a:off x="12763500" y="1551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27238</xdr:rowOff>
    </xdr:from>
    <xdr:ext cx="599010" cy="259045"/>
    <xdr:sp macro="" textlink="">
      <xdr:nvSpPr>
        <xdr:cNvPr id="722" name="テキスト ボックス 721"/>
        <xdr:cNvSpPr txBox="1"/>
      </xdr:nvSpPr>
      <xdr:spPr>
        <a:xfrm>
          <a:off x="12514795" y="1528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6" name="テキスト ボックス 73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8" name="テキスト ボックス 73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0" name="テキスト ボックス 73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4" name="直線コネクタ 743"/>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5"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7"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8" name="直線コネクタ 747"/>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50"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51" name="フローチャート: 判断 750"/>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3" name="フローチャート: 判断 752"/>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4" name="テキスト ボックス 753"/>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6" name="フローチャート: 判断 755"/>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7" name="テキスト ボックス 756"/>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33579</xdr:rowOff>
    </xdr:from>
    <xdr:to>
      <xdr:col>102</xdr:col>
      <xdr:colOff>165100</xdr:colOff>
      <xdr:row>38</xdr:row>
      <xdr:rowOff>135179</xdr:rowOff>
    </xdr:to>
    <xdr:sp macro="" textlink="">
      <xdr:nvSpPr>
        <xdr:cNvPr id="759" name="フローチャート: 判断 758"/>
        <xdr:cNvSpPr/>
      </xdr:nvSpPr>
      <xdr:spPr>
        <a:xfrm>
          <a:off x="19494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151706</xdr:rowOff>
    </xdr:from>
    <xdr:ext cx="378565" cy="259045"/>
    <xdr:sp macro="" textlink="">
      <xdr:nvSpPr>
        <xdr:cNvPr id="760" name="テキスト ボックス 759"/>
        <xdr:cNvSpPr txBox="1"/>
      </xdr:nvSpPr>
      <xdr:spPr>
        <a:xfrm>
          <a:off x="19356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111303</xdr:rowOff>
    </xdr:from>
    <xdr:to>
      <xdr:col>98</xdr:col>
      <xdr:colOff>38100</xdr:colOff>
      <xdr:row>38</xdr:row>
      <xdr:rowOff>41453</xdr:rowOff>
    </xdr:to>
    <xdr:sp macro="" textlink="">
      <xdr:nvSpPr>
        <xdr:cNvPr id="761" name="フローチャート: 判断 760"/>
        <xdr:cNvSpPr/>
      </xdr:nvSpPr>
      <xdr:spPr>
        <a:xfrm>
          <a:off x="18605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57980</xdr:rowOff>
    </xdr:from>
    <xdr:ext cx="378565" cy="259045"/>
    <xdr:sp macro="" textlink="">
      <xdr:nvSpPr>
        <xdr:cNvPr id="762" name="テキスト ボックス 761"/>
        <xdr:cNvSpPr txBox="1"/>
      </xdr:nvSpPr>
      <xdr:spPr>
        <a:xfrm>
          <a:off x="18467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9"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3" name="テキスト ボックス 77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8" name="直線コネクタ 78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9" name="テキスト ボックス 78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91" name="テキスト ボックス 790"/>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2" name="直線コネクタ 79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3" name="テキスト ボックス 792"/>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5" name="テキスト ボックス 794"/>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7" name="直線コネクタ 796"/>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8"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9" name="直線コネクタ 79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800"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801" name="直線コネクタ 800"/>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2" name="直線コネクタ 801"/>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3"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4" name="フローチャート: 判断 803"/>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5" name="直線コネクタ 804"/>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6" name="フローチャート: 判断 805"/>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7" name="テキスト ボックス 806"/>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8" name="直線コネクタ 807"/>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9" name="フローチャート: 判断 808"/>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0" name="テキスト ボックス 809"/>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1" name="直線コネクタ 810"/>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128905</xdr:rowOff>
    </xdr:from>
    <xdr:to>
      <xdr:col>102</xdr:col>
      <xdr:colOff>165100</xdr:colOff>
      <xdr:row>57</xdr:row>
      <xdr:rowOff>59055</xdr:rowOff>
    </xdr:to>
    <xdr:sp macro="" textlink="">
      <xdr:nvSpPr>
        <xdr:cNvPr id="812" name="フローチャート: 判断 811"/>
        <xdr:cNvSpPr/>
      </xdr:nvSpPr>
      <xdr:spPr>
        <a:xfrm>
          <a:off x="19494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55</xdr:row>
      <xdr:rowOff>75582</xdr:rowOff>
    </xdr:from>
    <xdr:ext cx="313932" cy="259045"/>
    <xdr:sp macro="" textlink="">
      <xdr:nvSpPr>
        <xdr:cNvPr id="813" name="テキスト ボックス 812"/>
        <xdr:cNvSpPr txBox="1"/>
      </xdr:nvSpPr>
      <xdr:spPr>
        <a:xfrm>
          <a:off x="19388333" y="9505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168910</xdr:rowOff>
    </xdr:from>
    <xdr:to>
      <xdr:col>98</xdr:col>
      <xdr:colOff>38100</xdr:colOff>
      <xdr:row>57</xdr:row>
      <xdr:rowOff>99060</xdr:rowOff>
    </xdr:to>
    <xdr:sp macro="" textlink="">
      <xdr:nvSpPr>
        <xdr:cNvPr id="814" name="フローチャート: 判断 813"/>
        <xdr:cNvSpPr/>
      </xdr:nvSpPr>
      <xdr:spPr>
        <a:xfrm>
          <a:off x="18605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55</xdr:row>
      <xdr:rowOff>115587</xdr:rowOff>
    </xdr:from>
    <xdr:ext cx="313932" cy="259045"/>
    <xdr:sp macro="" textlink="">
      <xdr:nvSpPr>
        <xdr:cNvPr id="815" name="テキスト ボックス 814"/>
        <xdr:cNvSpPr txBox="1"/>
      </xdr:nvSpPr>
      <xdr:spPr>
        <a:xfrm>
          <a:off x="18499333" y="9545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1" name="楕円 820"/>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2"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3" name="楕円 822"/>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4" name="テキスト ボックス 823"/>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5" name="楕円 824"/>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6" name="テキスト ボックス 825"/>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7" name="楕円 826"/>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8" name="テキスト ボックス 827"/>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9" name="楕円 828"/>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0" name="テキスト ボックス 829"/>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2000"/>
            </a:lnSpc>
          </a:pPr>
          <a:r>
            <a:rPr kumimoji="1" lang="ja-JP" altLang="ja-JP" sz="1500">
              <a:solidFill>
                <a:srgbClr val="FF0000"/>
              </a:solidFill>
              <a:effectLst/>
              <a:latin typeface="+mn-lt"/>
              <a:ea typeface="+mn-ea"/>
              <a:cs typeface="+mn-cs"/>
            </a:rPr>
            <a:t>　</a:t>
          </a:r>
          <a:r>
            <a:rPr kumimoji="1" lang="ja-JP" altLang="ja-JP" sz="1500">
              <a:solidFill>
                <a:sysClr val="windowText" lastClr="000000"/>
              </a:solidFill>
              <a:effectLst/>
              <a:latin typeface="+mn-lt"/>
              <a:ea typeface="+mn-ea"/>
              <a:cs typeface="+mn-cs"/>
            </a:rPr>
            <a:t>広大な面積に多くの集落が点在しており、機能性の高い地域構造が求められているため、道路ネットワークの整備や農林業の振興を支える農林基盤整備、林道などの基盤整備を地域整備構想の中で計画的に進めている。このため、</a:t>
          </a:r>
          <a:r>
            <a:rPr kumimoji="1" lang="en-US" altLang="ja-JP" sz="1500">
              <a:solidFill>
                <a:sysClr val="windowText" lastClr="000000"/>
              </a:solidFill>
              <a:effectLst/>
              <a:latin typeface="+mn-lt"/>
              <a:ea typeface="+mn-ea"/>
              <a:cs typeface="+mn-cs"/>
            </a:rPr>
            <a:t>1</a:t>
          </a:r>
          <a:r>
            <a:rPr kumimoji="1" lang="ja-JP" altLang="ja-JP" sz="1500">
              <a:solidFill>
                <a:sysClr val="windowText" lastClr="000000"/>
              </a:solidFill>
              <a:effectLst/>
              <a:latin typeface="+mn-lt"/>
              <a:ea typeface="+mn-ea"/>
              <a:cs typeface="+mn-cs"/>
            </a:rPr>
            <a:t>人当たりの農林水産業費が</a:t>
          </a:r>
          <a:r>
            <a:rPr kumimoji="1" lang="en-US" altLang="ja-JP" sz="1500">
              <a:solidFill>
                <a:sysClr val="windowText" lastClr="000000"/>
              </a:solidFill>
              <a:effectLst/>
              <a:latin typeface="+mn-lt"/>
              <a:ea typeface="+mn-ea"/>
              <a:cs typeface="+mn-cs"/>
            </a:rPr>
            <a:t>56,829</a:t>
          </a:r>
          <a:r>
            <a:rPr kumimoji="1" lang="ja-JP" altLang="ja-JP" sz="1500">
              <a:solidFill>
                <a:sysClr val="windowText" lastClr="000000"/>
              </a:solidFill>
              <a:effectLst/>
              <a:latin typeface="+mn-lt"/>
              <a:ea typeface="+mn-ea"/>
              <a:cs typeface="+mn-cs"/>
            </a:rPr>
            <a:t>円、土木費が</a:t>
          </a:r>
          <a:r>
            <a:rPr kumimoji="1" lang="en-US" altLang="ja-JP" sz="1500">
              <a:solidFill>
                <a:sysClr val="windowText" lastClr="000000"/>
              </a:solidFill>
              <a:effectLst/>
              <a:latin typeface="+mn-lt"/>
              <a:ea typeface="+mn-ea"/>
              <a:cs typeface="+mn-cs"/>
            </a:rPr>
            <a:t>95,703</a:t>
          </a:r>
          <a:r>
            <a:rPr kumimoji="1" lang="ja-JP" altLang="ja-JP" sz="1500">
              <a:solidFill>
                <a:sysClr val="windowText" lastClr="000000"/>
              </a:solidFill>
              <a:effectLst/>
              <a:latin typeface="+mn-lt"/>
              <a:ea typeface="+mn-ea"/>
              <a:cs typeface="+mn-cs"/>
            </a:rPr>
            <a:t>円と類似団体を大きく上回ることとなっている。また、インフラ整備にかかる財源として地方債を発行しているため、</a:t>
          </a:r>
          <a:r>
            <a:rPr kumimoji="1" lang="en-US" altLang="ja-JP" sz="1500">
              <a:solidFill>
                <a:sysClr val="windowText" lastClr="000000"/>
              </a:solidFill>
              <a:effectLst/>
              <a:latin typeface="+mn-lt"/>
              <a:ea typeface="+mn-ea"/>
              <a:cs typeface="+mn-cs"/>
            </a:rPr>
            <a:t>1</a:t>
          </a:r>
          <a:r>
            <a:rPr kumimoji="1" lang="ja-JP" altLang="ja-JP" sz="1500">
              <a:solidFill>
                <a:sysClr val="windowText" lastClr="000000"/>
              </a:solidFill>
              <a:effectLst/>
              <a:latin typeface="+mn-lt"/>
              <a:ea typeface="+mn-ea"/>
              <a:cs typeface="+mn-cs"/>
            </a:rPr>
            <a:t>人当たりの公債費が</a:t>
          </a:r>
          <a:r>
            <a:rPr kumimoji="1" lang="en-US" altLang="ja-JP" sz="1500">
              <a:solidFill>
                <a:sysClr val="windowText" lastClr="000000"/>
              </a:solidFill>
              <a:effectLst/>
              <a:latin typeface="+mn-lt"/>
              <a:ea typeface="+mn-ea"/>
              <a:cs typeface="+mn-cs"/>
            </a:rPr>
            <a:t>105,489</a:t>
          </a:r>
          <a:r>
            <a:rPr kumimoji="1" lang="ja-JP" altLang="ja-JP" sz="1500">
              <a:solidFill>
                <a:sysClr val="windowText" lastClr="000000"/>
              </a:solidFill>
              <a:effectLst/>
              <a:latin typeface="+mn-lt"/>
              <a:ea typeface="+mn-ea"/>
              <a:cs typeface="+mn-cs"/>
            </a:rPr>
            <a:t>円と類似団体を大きく上回る結果となった。衛生費については、施設の大規模</a:t>
          </a:r>
          <a:r>
            <a:rPr kumimoji="1" lang="ja-JP" altLang="en-US" sz="1500">
              <a:solidFill>
                <a:sysClr val="windowText" lastClr="000000"/>
              </a:solidFill>
              <a:effectLst/>
              <a:latin typeface="+mn-lt"/>
              <a:ea typeface="+mn-ea"/>
              <a:cs typeface="+mn-cs"/>
            </a:rPr>
            <a:t>修繕</a:t>
          </a:r>
          <a:r>
            <a:rPr kumimoji="1" lang="ja-JP" altLang="ja-JP" sz="1500">
              <a:solidFill>
                <a:sysClr val="windowText" lastClr="000000"/>
              </a:solidFill>
              <a:effectLst/>
              <a:latin typeface="+mn-lt"/>
              <a:ea typeface="+mn-ea"/>
              <a:cs typeface="+mn-cs"/>
            </a:rPr>
            <a:t>にかかる経費の計上により</a:t>
          </a:r>
          <a:r>
            <a:rPr kumimoji="1" lang="en-US" altLang="ja-JP" sz="1500">
              <a:solidFill>
                <a:sysClr val="windowText" lastClr="000000"/>
              </a:solidFill>
              <a:effectLst/>
              <a:latin typeface="+mn-lt"/>
              <a:ea typeface="+mn-ea"/>
              <a:cs typeface="+mn-cs"/>
            </a:rPr>
            <a:t>1</a:t>
          </a:r>
          <a:r>
            <a:rPr kumimoji="1" lang="ja-JP" altLang="ja-JP" sz="1500">
              <a:solidFill>
                <a:sysClr val="windowText" lastClr="000000"/>
              </a:solidFill>
              <a:effectLst/>
              <a:latin typeface="+mn-lt"/>
              <a:ea typeface="+mn-ea"/>
              <a:cs typeface="+mn-cs"/>
            </a:rPr>
            <a:t>人当たりの額が昨年度比</a:t>
          </a:r>
          <a:r>
            <a:rPr kumimoji="1" lang="en-US" altLang="ja-JP" sz="1500">
              <a:solidFill>
                <a:sysClr val="windowText" lastClr="000000"/>
              </a:solidFill>
              <a:effectLst/>
              <a:latin typeface="+mn-lt"/>
              <a:ea typeface="+mn-ea"/>
              <a:cs typeface="+mn-cs"/>
            </a:rPr>
            <a:t>18,216</a:t>
          </a:r>
          <a:r>
            <a:rPr kumimoji="1" lang="ja-JP" altLang="ja-JP" sz="1500">
              <a:solidFill>
                <a:sysClr val="windowText" lastClr="000000"/>
              </a:solidFill>
              <a:effectLst/>
              <a:latin typeface="+mn-lt"/>
              <a:ea typeface="+mn-ea"/>
              <a:cs typeface="+mn-cs"/>
            </a:rPr>
            <a:t>円の増加となっている。</a:t>
          </a:r>
          <a:endParaRPr lang="ja-JP" altLang="ja-JP" sz="15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岐阜県郡上市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ja-JP" sz="1300">
              <a:solidFill>
                <a:sysClr val="windowText" lastClr="000000"/>
              </a:solidFill>
              <a:effectLst/>
              <a:latin typeface="+mn-lt"/>
              <a:ea typeface="+mn-ea"/>
              <a:cs typeface="+mn-cs"/>
            </a:rPr>
            <a:t>　合併算定替による普通交付税の段階的縮減により財源が不足することを防ぐことを目的として積み立てているため、標準財政規模比は</a:t>
          </a:r>
          <a:r>
            <a:rPr kumimoji="1" lang="en-US" altLang="ja-JP" sz="1300">
              <a:solidFill>
                <a:sysClr val="windowText" lastClr="000000"/>
              </a:solidFill>
              <a:effectLst/>
              <a:latin typeface="+mn-lt"/>
              <a:ea typeface="+mn-ea"/>
              <a:cs typeface="+mn-cs"/>
            </a:rPr>
            <a:t>20%</a:t>
          </a:r>
          <a:r>
            <a:rPr kumimoji="1" lang="ja-JP" altLang="en-US" sz="1300">
              <a:solidFill>
                <a:sysClr val="windowText" lastClr="000000"/>
              </a:solidFill>
              <a:effectLst/>
              <a:latin typeface="+mn-lt"/>
              <a:ea typeface="+mn-ea"/>
              <a:cs typeface="+mn-cs"/>
            </a:rPr>
            <a:t>前後</a:t>
          </a:r>
          <a:r>
            <a:rPr kumimoji="1" lang="ja-JP" altLang="ja-JP" sz="1300">
              <a:solidFill>
                <a:sysClr val="windowText" lastClr="000000"/>
              </a:solidFill>
              <a:effectLst/>
              <a:latin typeface="+mn-lt"/>
              <a:ea typeface="+mn-ea"/>
              <a:cs typeface="+mn-cs"/>
            </a:rPr>
            <a:t>で推移をしている。</a:t>
          </a:r>
          <a:endParaRPr lang="ja-JP" altLang="ja-JP" sz="1300">
            <a:solidFill>
              <a:sysClr val="windowText" lastClr="000000"/>
            </a:solidFill>
            <a:effectLst/>
          </a:endParaRPr>
        </a:p>
        <a:p>
          <a:pPr>
            <a:lnSpc>
              <a:spcPts val="1600"/>
            </a:lnSpc>
          </a:pPr>
          <a:r>
            <a:rPr kumimoji="1" lang="ja-JP" altLang="ja-JP" sz="1300">
              <a:solidFill>
                <a:sysClr val="windowText" lastClr="000000"/>
              </a:solidFill>
              <a:effectLst/>
              <a:latin typeface="+mn-lt"/>
              <a:ea typeface="+mn-ea"/>
              <a:cs typeface="+mn-cs"/>
            </a:rPr>
            <a:t>　実質収支額については、毎年</a:t>
          </a:r>
          <a:r>
            <a:rPr kumimoji="1" lang="en-US" altLang="ja-JP" sz="1300">
              <a:solidFill>
                <a:sysClr val="windowText" lastClr="000000"/>
              </a:solidFill>
              <a:effectLst/>
              <a:latin typeface="+mn-lt"/>
              <a:ea typeface="+mn-ea"/>
              <a:cs typeface="+mn-cs"/>
            </a:rPr>
            <a:t>8</a:t>
          </a:r>
          <a:r>
            <a:rPr kumimoji="1" lang="ja-JP" altLang="ja-JP" sz="1300">
              <a:solidFill>
                <a:sysClr val="windowText" lastClr="000000"/>
              </a:solidFill>
              <a:effectLst/>
              <a:latin typeface="+mn-lt"/>
              <a:ea typeface="+mn-ea"/>
              <a:cs typeface="+mn-cs"/>
            </a:rPr>
            <a:t>億円程度となるよう調整しており一般的に望ましいとされる</a:t>
          </a:r>
          <a:r>
            <a:rPr kumimoji="1" lang="en-US" altLang="ja-JP" sz="1300">
              <a:solidFill>
                <a:sysClr val="windowText" lastClr="000000"/>
              </a:solidFill>
              <a:effectLst/>
              <a:latin typeface="+mn-lt"/>
              <a:ea typeface="+mn-ea"/>
              <a:cs typeface="+mn-cs"/>
            </a:rPr>
            <a:t>3.0</a:t>
          </a:r>
          <a:r>
            <a:rPr kumimoji="1" lang="ja-JP" altLang="ja-JP" sz="1300">
              <a:solidFill>
                <a:sysClr val="windowText" lastClr="000000"/>
              </a:solidFill>
              <a:effectLst/>
              <a:latin typeface="+mn-lt"/>
              <a:ea typeface="+mn-ea"/>
              <a:cs typeface="+mn-cs"/>
            </a:rPr>
            <a:t>～</a:t>
          </a:r>
          <a:r>
            <a:rPr kumimoji="1" lang="en-US" altLang="ja-JP" sz="1300">
              <a:solidFill>
                <a:sysClr val="windowText" lastClr="000000"/>
              </a:solidFill>
              <a:effectLst/>
              <a:latin typeface="+mn-lt"/>
              <a:ea typeface="+mn-ea"/>
              <a:cs typeface="+mn-cs"/>
            </a:rPr>
            <a:t>5.0%</a:t>
          </a:r>
          <a:r>
            <a:rPr kumimoji="1" lang="ja-JP" altLang="ja-JP" sz="1300">
              <a:solidFill>
                <a:sysClr val="windowText" lastClr="000000"/>
              </a:solidFill>
              <a:effectLst/>
              <a:latin typeface="+mn-lt"/>
              <a:ea typeface="+mn-ea"/>
              <a:cs typeface="+mn-cs"/>
            </a:rPr>
            <a:t>に近い水準で推移しているが、標準財政規模の増減により比率は若干の増減がある。</a:t>
          </a:r>
          <a:endParaRPr lang="ja-JP" altLang="ja-JP" sz="1300">
            <a:solidFill>
              <a:sysClr val="windowText" lastClr="000000"/>
            </a:solidFill>
            <a:effectLst/>
          </a:endParaRPr>
        </a:p>
        <a:p>
          <a:pPr>
            <a:lnSpc>
              <a:spcPts val="1600"/>
            </a:lnSpc>
          </a:pPr>
          <a:r>
            <a:rPr kumimoji="1" lang="ja-JP" altLang="ja-JP" sz="1300">
              <a:solidFill>
                <a:sysClr val="windowText" lastClr="000000"/>
              </a:solidFill>
              <a:effectLst/>
              <a:latin typeface="+mn-lt"/>
              <a:ea typeface="+mn-ea"/>
              <a:cs typeface="+mn-cs"/>
            </a:rPr>
            <a:t>　実質単年度収支の比率は、基本的には黒字で推移をして</a:t>
          </a:r>
          <a:r>
            <a:rPr kumimoji="1" lang="ja-JP" altLang="en-US" sz="1300">
              <a:solidFill>
                <a:sysClr val="windowText" lastClr="000000"/>
              </a:solidFill>
              <a:effectLst/>
              <a:latin typeface="+mn-lt"/>
              <a:ea typeface="+mn-ea"/>
              <a:cs typeface="+mn-cs"/>
            </a:rPr>
            <a:t>いたが、平成</a:t>
          </a:r>
          <a:r>
            <a:rPr kumimoji="1" lang="en-US" altLang="ja-JP" sz="1300">
              <a:solidFill>
                <a:sysClr val="windowText" lastClr="000000"/>
              </a:solidFill>
              <a:effectLst/>
              <a:latin typeface="+mn-lt"/>
              <a:ea typeface="+mn-ea"/>
              <a:cs typeface="+mn-cs"/>
            </a:rPr>
            <a:t>29</a:t>
          </a:r>
          <a:r>
            <a:rPr kumimoji="1" lang="ja-JP" altLang="en-US" sz="1300">
              <a:solidFill>
                <a:sysClr val="windowText" lastClr="000000"/>
              </a:solidFill>
              <a:effectLst/>
              <a:latin typeface="+mn-lt"/>
              <a:ea typeface="+mn-ea"/>
              <a:cs typeface="+mn-cs"/>
            </a:rPr>
            <a:t>年度の積立金取崩し額の増加により、赤字に転じた</a:t>
          </a:r>
          <a:r>
            <a:rPr kumimoji="1" lang="ja-JP" altLang="ja-JP" sz="1300">
              <a:solidFill>
                <a:sysClr val="windowText" lastClr="000000"/>
              </a:solidFill>
              <a:effectLst/>
              <a:latin typeface="+mn-lt"/>
              <a:ea typeface="+mn-ea"/>
              <a:cs typeface="+mn-cs"/>
            </a:rPr>
            <a:t>。</a:t>
          </a:r>
          <a:endParaRPr lang="ja-JP" altLang="ja-JP" sz="13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岐阜県郡上市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800"/>
            </a:lnSpc>
          </a:pPr>
          <a:r>
            <a:rPr kumimoji="1" lang="ja-JP" altLang="ja-JP" sz="1300">
              <a:solidFill>
                <a:sysClr val="windowText" lastClr="000000"/>
              </a:solidFill>
              <a:effectLst/>
              <a:latin typeface="+mn-lt"/>
              <a:ea typeface="+mn-ea"/>
              <a:cs typeface="+mn-cs"/>
            </a:rPr>
            <a:t>　一般会計だけでなく、特別会計や企業会計においても赤字となっている事業はない。</a:t>
          </a:r>
          <a:endParaRPr lang="ja-JP" altLang="ja-JP" sz="1300">
            <a:solidFill>
              <a:sysClr val="windowText" lastClr="000000"/>
            </a:solidFill>
            <a:effectLst/>
          </a:endParaRPr>
        </a:p>
        <a:p>
          <a:pPr>
            <a:lnSpc>
              <a:spcPts val="1800"/>
            </a:lnSpc>
          </a:pPr>
          <a:r>
            <a:rPr kumimoji="1" lang="ja-JP" altLang="ja-JP" sz="1300">
              <a:solidFill>
                <a:sysClr val="windowText" lastClr="000000"/>
              </a:solidFill>
              <a:effectLst/>
              <a:latin typeface="+mn-lt"/>
              <a:ea typeface="+mn-ea"/>
              <a:cs typeface="+mn-cs"/>
            </a:rPr>
            <a:t>　病院事業については、予算規模が他の特別会計と比べて大きい面もあるが、地域医療を守り育てる郡上市ビジョンなどに基づき経営の効率化を進めていることもあり黒字額の標準財政規模比は他の会計と比較して大きくなっている。</a:t>
          </a:r>
          <a:endParaRPr lang="ja-JP" altLang="ja-JP" sz="1300">
            <a:solidFill>
              <a:sysClr val="windowText" lastClr="000000"/>
            </a:solidFill>
            <a:effectLst/>
          </a:endParaRPr>
        </a:p>
        <a:p>
          <a:pPr>
            <a:lnSpc>
              <a:spcPts val="1800"/>
            </a:lnSpc>
          </a:pPr>
          <a:r>
            <a:rPr kumimoji="1" lang="ja-JP" altLang="ja-JP" sz="1300">
              <a:solidFill>
                <a:sysClr val="windowText" lastClr="000000"/>
              </a:solidFill>
              <a:effectLst/>
              <a:latin typeface="+mn-lt"/>
              <a:ea typeface="+mn-ea"/>
              <a:cs typeface="+mn-cs"/>
            </a:rPr>
            <a:t>　国民健康保険については療養給付費の給付見込が立てづらく、繰越金が多くなっており、公営企業会計を除く特別会計の中では標準財政規模比は</a:t>
          </a:r>
          <a:r>
            <a:rPr kumimoji="1" lang="en-US" altLang="ja-JP" sz="1300">
              <a:solidFill>
                <a:sysClr val="windowText" lastClr="000000"/>
              </a:solidFill>
              <a:effectLst/>
              <a:latin typeface="+mn-lt"/>
              <a:ea typeface="+mn-ea"/>
              <a:cs typeface="+mn-cs"/>
            </a:rPr>
            <a:t>2.77%</a:t>
          </a:r>
          <a:r>
            <a:rPr kumimoji="1" lang="ja-JP" altLang="ja-JP" sz="1300">
              <a:solidFill>
                <a:sysClr val="windowText" lastClr="000000"/>
              </a:solidFill>
              <a:effectLst/>
              <a:latin typeface="+mn-lt"/>
              <a:ea typeface="+mn-ea"/>
              <a:cs typeface="+mn-cs"/>
            </a:rPr>
            <a:t>と高くなっている。</a:t>
          </a:r>
          <a:endParaRPr lang="ja-JP" altLang="ja-JP" sz="13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12199_&#37089;&#19978;&#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N51">
            <v>45</v>
          </cell>
        </row>
        <row r="53">
          <cell r="CN53">
            <v>47.7</v>
          </cell>
        </row>
        <row r="55">
          <cell r="AN55" t="str">
            <v>類似団体内平均値</v>
          </cell>
          <cell r="CN55">
            <v>52.3</v>
          </cell>
        </row>
        <row r="57">
          <cell r="CN57">
            <v>57.1</v>
          </cell>
        </row>
        <row r="72">
          <cell r="BP72" t="str">
            <v>H25</v>
          </cell>
          <cell r="BX72" t="str">
            <v>H26</v>
          </cell>
          <cell r="CF72" t="str">
            <v>H27</v>
          </cell>
          <cell r="CN72" t="str">
            <v>H28</v>
          </cell>
          <cell r="CV72" t="str">
            <v>H29</v>
          </cell>
        </row>
        <row r="73">
          <cell r="AN73" t="str">
            <v>当該団体値</v>
          </cell>
          <cell r="BP73">
            <v>61</v>
          </cell>
          <cell r="BX73">
            <v>38.5</v>
          </cell>
          <cell r="CF73">
            <v>43.8</v>
          </cell>
          <cell r="CN73">
            <v>45</v>
          </cell>
          <cell r="CV73">
            <v>67.400000000000006</v>
          </cell>
        </row>
        <row r="75">
          <cell r="BP75">
            <v>16.8</v>
          </cell>
          <cell r="BX75">
            <v>15</v>
          </cell>
          <cell r="CF75">
            <v>13.6</v>
          </cell>
          <cell r="CN75">
            <v>12.9</v>
          </cell>
          <cell r="CV75">
            <v>12.7</v>
          </cell>
        </row>
        <row r="77">
          <cell r="AN77" t="str">
            <v>類似団体内平均値</v>
          </cell>
          <cell r="BP77">
            <v>65.3</v>
          </cell>
          <cell r="BX77">
            <v>60.8</v>
          </cell>
          <cell r="CF77">
            <v>56.8</v>
          </cell>
          <cell r="CN77">
            <v>52.3</v>
          </cell>
          <cell r="CV77">
            <v>55.4</v>
          </cell>
        </row>
        <row r="79">
          <cell r="BP79">
            <v>12</v>
          </cell>
          <cell r="BX79">
            <v>11.1</v>
          </cell>
          <cell r="CF79">
            <v>10.199999999999999</v>
          </cell>
          <cell r="CN79">
            <v>10</v>
          </cell>
          <cell r="CV79">
            <v>9.6999999999999993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32547096</v>
      </c>
      <c r="BO4" s="403"/>
      <c r="BP4" s="403"/>
      <c r="BQ4" s="403"/>
      <c r="BR4" s="403"/>
      <c r="BS4" s="403"/>
      <c r="BT4" s="403"/>
      <c r="BU4" s="404"/>
      <c r="BV4" s="402">
        <v>28747592</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4.7</v>
      </c>
      <c r="CU4" s="584"/>
      <c r="CV4" s="584"/>
      <c r="CW4" s="584"/>
      <c r="CX4" s="584"/>
      <c r="CY4" s="584"/>
      <c r="CZ4" s="584"/>
      <c r="DA4" s="585"/>
      <c r="DB4" s="583">
        <v>5.0999999999999996</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31492239</v>
      </c>
      <c r="BO5" s="408"/>
      <c r="BP5" s="408"/>
      <c r="BQ5" s="408"/>
      <c r="BR5" s="408"/>
      <c r="BS5" s="408"/>
      <c r="BT5" s="408"/>
      <c r="BU5" s="409"/>
      <c r="BV5" s="407">
        <v>27376447</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87.7</v>
      </c>
      <c r="CU5" s="378"/>
      <c r="CV5" s="378"/>
      <c r="CW5" s="378"/>
      <c r="CX5" s="378"/>
      <c r="CY5" s="378"/>
      <c r="CZ5" s="378"/>
      <c r="DA5" s="379"/>
      <c r="DB5" s="377">
        <v>85.4</v>
      </c>
      <c r="DC5" s="378"/>
      <c r="DD5" s="378"/>
      <c r="DE5" s="378"/>
      <c r="DF5" s="378"/>
      <c r="DG5" s="378"/>
      <c r="DH5" s="378"/>
      <c r="DI5" s="379"/>
      <c r="DJ5" s="165"/>
      <c r="DK5" s="165"/>
      <c r="DL5" s="165"/>
      <c r="DM5" s="165"/>
      <c r="DN5" s="165"/>
      <c r="DO5" s="165"/>
    </row>
    <row r="6" spans="1:119" ht="18.75" customHeight="1" x14ac:dyDescent="0.15">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87</v>
      </c>
      <c r="AV6" s="465"/>
      <c r="AW6" s="465"/>
      <c r="AX6" s="465"/>
      <c r="AY6" s="387" t="s">
        <v>95</v>
      </c>
      <c r="AZ6" s="388"/>
      <c r="BA6" s="388"/>
      <c r="BB6" s="388"/>
      <c r="BC6" s="388"/>
      <c r="BD6" s="388"/>
      <c r="BE6" s="388"/>
      <c r="BF6" s="388"/>
      <c r="BG6" s="388"/>
      <c r="BH6" s="388"/>
      <c r="BI6" s="388"/>
      <c r="BJ6" s="388"/>
      <c r="BK6" s="388"/>
      <c r="BL6" s="388"/>
      <c r="BM6" s="389"/>
      <c r="BN6" s="407">
        <v>1054857</v>
      </c>
      <c r="BO6" s="408"/>
      <c r="BP6" s="408"/>
      <c r="BQ6" s="408"/>
      <c r="BR6" s="408"/>
      <c r="BS6" s="408"/>
      <c r="BT6" s="408"/>
      <c r="BU6" s="409"/>
      <c r="BV6" s="407">
        <v>1371145</v>
      </c>
      <c r="BW6" s="408"/>
      <c r="BX6" s="408"/>
      <c r="BY6" s="408"/>
      <c r="BZ6" s="408"/>
      <c r="CA6" s="408"/>
      <c r="CB6" s="408"/>
      <c r="CC6" s="409"/>
      <c r="CD6" s="416" t="s">
        <v>96</v>
      </c>
      <c r="CE6" s="417"/>
      <c r="CF6" s="417"/>
      <c r="CG6" s="417"/>
      <c r="CH6" s="417"/>
      <c r="CI6" s="417"/>
      <c r="CJ6" s="417"/>
      <c r="CK6" s="417"/>
      <c r="CL6" s="417"/>
      <c r="CM6" s="417"/>
      <c r="CN6" s="417"/>
      <c r="CO6" s="417"/>
      <c r="CP6" s="417"/>
      <c r="CQ6" s="417"/>
      <c r="CR6" s="417"/>
      <c r="CS6" s="418"/>
      <c r="CT6" s="557">
        <v>91.7</v>
      </c>
      <c r="CU6" s="558"/>
      <c r="CV6" s="558"/>
      <c r="CW6" s="558"/>
      <c r="CX6" s="558"/>
      <c r="CY6" s="558"/>
      <c r="CZ6" s="558"/>
      <c r="DA6" s="559"/>
      <c r="DB6" s="557">
        <v>89.1</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97</v>
      </c>
      <c r="AN7" s="381"/>
      <c r="AO7" s="381"/>
      <c r="AP7" s="381"/>
      <c r="AQ7" s="381"/>
      <c r="AR7" s="381"/>
      <c r="AS7" s="381"/>
      <c r="AT7" s="382"/>
      <c r="AU7" s="464" t="s">
        <v>98</v>
      </c>
      <c r="AV7" s="465"/>
      <c r="AW7" s="465"/>
      <c r="AX7" s="465"/>
      <c r="AY7" s="387" t="s">
        <v>99</v>
      </c>
      <c r="AZ7" s="388"/>
      <c r="BA7" s="388"/>
      <c r="BB7" s="388"/>
      <c r="BC7" s="388"/>
      <c r="BD7" s="388"/>
      <c r="BE7" s="388"/>
      <c r="BF7" s="388"/>
      <c r="BG7" s="388"/>
      <c r="BH7" s="388"/>
      <c r="BI7" s="388"/>
      <c r="BJ7" s="388"/>
      <c r="BK7" s="388"/>
      <c r="BL7" s="388"/>
      <c r="BM7" s="389"/>
      <c r="BN7" s="407">
        <v>199881</v>
      </c>
      <c r="BO7" s="408"/>
      <c r="BP7" s="408"/>
      <c r="BQ7" s="408"/>
      <c r="BR7" s="408"/>
      <c r="BS7" s="408"/>
      <c r="BT7" s="408"/>
      <c r="BU7" s="409"/>
      <c r="BV7" s="407">
        <v>425103</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18124189</v>
      </c>
      <c r="CU7" s="408"/>
      <c r="CV7" s="408"/>
      <c r="CW7" s="408"/>
      <c r="CX7" s="408"/>
      <c r="CY7" s="408"/>
      <c r="CZ7" s="408"/>
      <c r="DA7" s="409"/>
      <c r="DB7" s="407">
        <v>18670121</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87</v>
      </c>
      <c r="AV8" s="465"/>
      <c r="AW8" s="465"/>
      <c r="AX8" s="465"/>
      <c r="AY8" s="387" t="s">
        <v>102</v>
      </c>
      <c r="AZ8" s="388"/>
      <c r="BA8" s="388"/>
      <c r="BB8" s="388"/>
      <c r="BC8" s="388"/>
      <c r="BD8" s="388"/>
      <c r="BE8" s="388"/>
      <c r="BF8" s="388"/>
      <c r="BG8" s="388"/>
      <c r="BH8" s="388"/>
      <c r="BI8" s="388"/>
      <c r="BJ8" s="388"/>
      <c r="BK8" s="388"/>
      <c r="BL8" s="388"/>
      <c r="BM8" s="389"/>
      <c r="BN8" s="407">
        <v>854976</v>
      </c>
      <c r="BO8" s="408"/>
      <c r="BP8" s="408"/>
      <c r="BQ8" s="408"/>
      <c r="BR8" s="408"/>
      <c r="BS8" s="408"/>
      <c r="BT8" s="408"/>
      <c r="BU8" s="409"/>
      <c r="BV8" s="407">
        <v>946042</v>
      </c>
      <c r="BW8" s="408"/>
      <c r="BX8" s="408"/>
      <c r="BY8" s="408"/>
      <c r="BZ8" s="408"/>
      <c r="CA8" s="408"/>
      <c r="CB8" s="408"/>
      <c r="CC8" s="409"/>
      <c r="CD8" s="416" t="s">
        <v>103</v>
      </c>
      <c r="CE8" s="417"/>
      <c r="CF8" s="417"/>
      <c r="CG8" s="417"/>
      <c r="CH8" s="417"/>
      <c r="CI8" s="417"/>
      <c r="CJ8" s="417"/>
      <c r="CK8" s="417"/>
      <c r="CL8" s="417"/>
      <c r="CM8" s="417"/>
      <c r="CN8" s="417"/>
      <c r="CO8" s="417"/>
      <c r="CP8" s="417"/>
      <c r="CQ8" s="417"/>
      <c r="CR8" s="417"/>
      <c r="CS8" s="418"/>
      <c r="CT8" s="520">
        <v>0.31</v>
      </c>
      <c r="CU8" s="521"/>
      <c r="CV8" s="521"/>
      <c r="CW8" s="521"/>
      <c r="CX8" s="521"/>
      <c r="CY8" s="521"/>
      <c r="CZ8" s="521"/>
      <c r="DA8" s="522"/>
      <c r="DB8" s="520">
        <v>0.31</v>
      </c>
      <c r="DC8" s="521"/>
      <c r="DD8" s="521"/>
      <c r="DE8" s="521"/>
      <c r="DF8" s="521"/>
      <c r="DG8" s="521"/>
      <c r="DH8" s="521"/>
      <c r="DI8" s="522"/>
      <c r="DJ8" s="165"/>
      <c r="DK8" s="165"/>
      <c r="DL8" s="165"/>
      <c r="DM8" s="165"/>
      <c r="DN8" s="165"/>
      <c r="DO8" s="165"/>
    </row>
    <row r="9" spans="1:119" ht="18.75" customHeight="1" thickBot="1" x14ac:dyDescent="0.2">
      <c r="A9" s="166"/>
      <c r="B9" s="546" t="s">
        <v>104</v>
      </c>
      <c r="C9" s="547"/>
      <c r="D9" s="547"/>
      <c r="E9" s="547"/>
      <c r="F9" s="547"/>
      <c r="G9" s="547"/>
      <c r="H9" s="547"/>
      <c r="I9" s="547"/>
      <c r="J9" s="547"/>
      <c r="K9" s="470"/>
      <c r="L9" s="548" t="s">
        <v>105</v>
      </c>
      <c r="M9" s="549"/>
      <c r="N9" s="549"/>
      <c r="O9" s="549"/>
      <c r="P9" s="549"/>
      <c r="Q9" s="550"/>
      <c r="R9" s="551">
        <v>42090</v>
      </c>
      <c r="S9" s="552"/>
      <c r="T9" s="552"/>
      <c r="U9" s="552"/>
      <c r="V9" s="553"/>
      <c r="W9" s="486" t="s">
        <v>106</v>
      </c>
      <c r="X9" s="487"/>
      <c r="Y9" s="487"/>
      <c r="Z9" s="487"/>
      <c r="AA9" s="487"/>
      <c r="AB9" s="487"/>
      <c r="AC9" s="487"/>
      <c r="AD9" s="487"/>
      <c r="AE9" s="487"/>
      <c r="AF9" s="487"/>
      <c r="AG9" s="487"/>
      <c r="AH9" s="487"/>
      <c r="AI9" s="487"/>
      <c r="AJ9" s="487"/>
      <c r="AK9" s="487"/>
      <c r="AL9" s="554"/>
      <c r="AM9" s="476" t="s">
        <v>107</v>
      </c>
      <c r="AN9" s="381"/>
      <c r="AO9" s="381"/>
      <c r="AP9" s="381"/>
      <c r="AQ9" s="381"/>
      <c r="AR9" s="381"/>
      <c r="AS9" s="381"/>
      <c r="AT9" s="382"/>
      <c r="AU9" s="464" t="s">
        <v>108</v>
      </c>
      <c r="AV9" s="465"/>
      <c r="AW9" s="465"/>
      <c r="AX9" s="465"/>
      <c r="AY9" s="387" t="s">
        <v>109</v>
      </c>
      <c r="AZ9" s="388"/>
      <c r="BA9" s="388"/>
      <c r="BB9" s="388"/>
      <c r="BC9" s="388"/>
      <c r="BD9" s="388"/>
      <c r="BE9" s="388"/>
      <c r="BF9" s="388"/>
      <c r="BG9" s="388"/>
      <c r="BH9" s="388"/>
      <c r="BI9" s="388"/>
      <c r="BJ9" s="388"/>
      <c r="BK9" s="388"/>
      <c r="BL9" s="388"/>
      <c r="BM9" s="389"/>
      <c r="BN9" s="407">
        <v>-91066</v>
      </c>
      <c r="BO9" s="408"/>
      <c r="BP9" s="408"/>
      <c r="BQ9" s="408"/>
      <c r="BR9" s="408"/>
      <c r="BS9" s="408"/>
      <c r="BT9" s="408"/>
      <c r="BU9" s="409"/>
      <c r="BV9" s="407">
        <v>86091</v>
      </c>
      <c r="BW9" s="408"/>
      <c r="BX9" s="408"/>
      <c r="BY9" s="408"/>
      <c r="BZ9" s="408"/>
      <c r="CA9" s="408"/>
      <c r="CB9" s="408"/>
      <c r="CC9" s="409"/>
      <c r="CD9" s="416" t="s">
        <v>110</v>
      </c>
      <c r="CE9" s="417"/>
      <c r="CF9" s="417"/>
      <c r="CG9" s="417"/>
      <c r="CH9" s="417"/>
      <c r="CI9" s="417"/>
      <c r="CJ9" s="417"/>
      <c r="CK9" s="417"/>
      <c r="CL9" s="417"/>
      <c r="CM9" s="417"/>
      <c r="CN9" s="417"/>
      <c r="CO9" s="417"/>
      <c r="CP9" s="417"/>
      <c r="CQ9" s="417"/>
      <c r="CR9" s="417"/>
      <c r="CS9" s="418"/>
      <c r="CT9" s="377">
        <v>19.899999999999999</v>
      </c>
      <c r="CU9" s="378"/>
      <c r="CV9" s="378"/>
      <c r="CW9" s="378"/>
      <c r="CX9" s="378"/>
      <c r="CY9" s="378"/>
      <c r="CZ9" s="378"/>
      <c r="DA9" s="379"/>
      <c r="DB9" s="377">
        <v>24.5</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111</v>
      </c>
      <c r="M10" s="381"/>
      <c r="N10" s="381"/>
      <c r="O10" s="381"/>
      <c r="P10" s="381"/>
      <c r="Q10" s="382"/>
      <c r="R10" s="383">
        <v>44491</v>
      </c>
      <c r="S10" s="384"/>
      <c r="T10" s="384"/>
      <c r="U10" s="384"/>
      <c r="V10" s="386"/>
      <c r="W10" s="555"/>
      <c r="X10" s="369"/>
      <c r="Y10" s="369"/>
      <c r="Z10" s="369"/>
      <c r="AA10" s="369"/>
      <c r="AB10" s="369"/>
      <c r="AC10" s="369"/>
      <c r="AD10" s="369"/>
      <c r="AE10" s="369"/>
      <c r="AF10" s="369"/>
      <c r="AG10" s="369"/>
      <c r="AH10" s="369"/>
      <c r="AI10" s="369"/>
      <c r="AJ10" s="369"/>
      <c r="AK10" s="369"/>
      <c r="AL10" s="556"/>
      <c r="AM10" s="476" t="s">
        <v>112</v>
      </c>
      <c r="AN10" s="381"/>
      <c r="AO10" s="381"/>
      <c r="AP10" s="381"/>
      <c r="AQ10" s="381"/>
      <c r="AR10" s="381"/>
      <c r="AS10" s="381"/>
      <c r="AT10" s="382"/>
      <c r="AU10" s="464" t="s">
        <v>108</v>
      </c>
      <c r="AV10" s="465"/>
      <c r="AW10" s="465"/>
      <c r="AX10" s="465"/>
      <c r="AY10" s="387" t="s">
        <v>113</v>
      </c>
      <c r="AZ10" s="388"/>
      <c r="BA10" s="388"/>
      <c r="BB10" s="388"/>
      <c r="BC10" s="388"/>
      <c r="BD10" s="388"/>
      <c r="BE10" s="388"/>
      <c r="BF10" s="388"/>
      <c r="BG10" s="388"/>
      <c r="BH10" s="388"/>
      <c r="BI10" s="388"/>
      <c r="BJ10" s="388"/>
      <c r="BK10" s="388"/>
      <c r="BL10" s="388"/>
      <c r="BM10" s="389"/>
      <c r="BN10" s="407">
        <v>618323</v>
      </c>
      <c r="BO10" s="408"/>
      <c r="BP10" s="408"/>
      <c r="BQ10" s="408"/>
      <c r="BR10" s="408"/>
      <c r="BS10" s="408"/>
      <c r="BT10" s="408"/>
      <c r="BU10" s="409"/>
      <c r="BV10" s="407">
        <v>7981</v>
      </c>
      <c r="BW10" s="408"/>
      <c r="BX10" s="408"/>
      <c r="BY10" s="408"/>
      <c r="BZ10" s="408"/>
      <c r="CA10" s="408"/>
      <c r="CB10" s="408"/>
      <c r="CC10" s="409"/>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115</v>
      </c>
      <c r="M11" s="454"/>
      <c r="N11" s="454"/>
      <c r="O11" s="454"/>
      <c r="P11" s="454"/>
      <c r="Q11" s="455"/>
      <c r="R11" s="543" t="s">
        <v>116</v>
      </c>
      <c r="S11" s="544"/>
      <c r="T11" s="544"/>
      <c r="U11" s="544"/>
      <c r="V11" s="545"/>
      <c r="W11" s="555"/>
      <c r="X11" s="369"/>
      <c r="Y11" s="369"/>
      <c r="Z11" s="369"/>
      <c r="AA11" s="369"/>
      <c r="AB11" s="369"/>
      <c r="AC11" s="369"/>
      <c r="AD11" s="369"/>
      <c r="AE11" s="369"/>
      <c r="AF11" s="369"/>
      <c r="AG11" s="369"/>
      <c r="AH11" s="369"/>
      <c r="AI11" s="369"/>
      <c r="AJ11" s="369"/>
      <c r="AK11" s="369"/>
      <c r="AL11" s="556"/>
      <c r="AM11" s="476" t="s">
        <v>117</v>
      </c>
      <c r="AN11" s="381"/>
      <c r="AO11" s="381"/>
      <c r="AP11" s="381"/>
      <c r="AQ11" s="381"/>
      <c r="AR11" s="381"/>
      <c r="AS11" s="381"/>
      <c r="AT11" s="382"/>
      <c r="AU11" s="464" t="s">
        <v>108</v>
      </c>
      <c r="AV11" s="465"/>
      <c r="AW11" s="465"/>
      <c r="AX11" s="465"/>
      <c r="AY11" s="387" t="s">
        <v>118</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600636</v>
      </c>
      <c r="BW11" s="408"/>
      <c r="BX11" s="408"/>
      <c r="BY11" s="408"/>
      <c r="BZ11" s="408"/>
      <c r="CA11" s="408"/>
      <c r="CB11" s="408"/>
      <c r="CC11" s="409"/>
      <c r="CD11" s="416" t="s">
        <v>119</v>
      </c>
      <c r="CE11" s="417"/>
      <c r="CF11" s="417"/>
      <c r="CG11" s="417"/>
      <c r="CH11" s="417"/>
      <c r="CI11" s="417"/>
      <c r="CJ11" s="417"/>
      <c r="CK11" s="417"/>
      <c r="CL11" s="417"/>
      <c r="CM11" s="417"/>
      <c r="CN11" s="417"/>
      <c r="CO11" s="417"/>
      <c r="CP11" s="417"/>
      <c r="CQ11" s="417"/>
      <c r="CR11" s="417"/>
      <c r="CS11" s="418"/>
      <c r="CT11" s="520" t="s">
        <v>120</v>
      </c>
      <c r="CU11" s="521"/>
      <c r="CV11" s="521"/>
      <c r="CW11" s="521"/>
      <c r="CX11" s="521"/>
      <c r="CY11" s="521"/>
      <c r="CZ11" s="521"/>
      <c r="DA11" s="522"/>
      <c r="DB11" s="520" t="s">
        <v>120</v>
      </c>
      <c r="DC11" s="521"/>
      <c r="DD11" s="521"/>
      <c r="DE11" s="521"/>
      <c r="DF11" s="521"/>
      <c r="DG11" s="521"/>
      <c r="DH11" s="521"/>
      <c r="DI11" s="522"/>
      <c r="DJ11" s="165"/>
      <c r="DK11" s="165"/>
      <c r="DL11" s="165"/>
      <c r="DM11" s="165"/>
      <c r="DN11" s="165"/>
      <c r="DO11" s="165"/>
    </row>
    <row r="12" spans="1:119" ht="18.75" customHeight="1" x14ac:dyDescent="0.15">
      <c r="A12" s="166"/>
      <c r="B12" s="523" t="s">
        <v>121</v>
      </c>
      <c r="C12" s="524"/>
      <c r="D12" s="524"/>
      <c r="E12" s="524"/>
      <c r="F12" s="524"/>
      <c r="G12" s="524"/>
      <c r="H12" s="524"/>
      <c r="I12" s="524"/>
      <c r="J12" s="524"/>
      <c r="K12" s="525"/>
      <c r="L12" s="532" t="s">
        <v>122</v>
      </c>
      <c r="M12" s="533"/>
      <c r="N12" s="533"/>
      <c r="O12" s="533"/>
      <c r="P12" s="533"/>
      <c r="Q12" s="534"/>
      <c r="R12" s="535">
        <v>42666</v>
      </c>
      <c r="S12" s="536"/>
      <c r="T12" s="536"/>
      <c r="U12" s="536"/>
      <c r="V12" s="537"/>
      <c r="W12" s="538" t="s">
        <v>1</v>
      </c>
      <c r="X12" s="465"/>
      <c r="Y12" s="465"/>
      <c r="Z12" s="465"/>
      <c r="AA12" s="465"/>
      <c r="AB12" s="539"/>
      <c r="AC12" s="464" t="s">
        <v>123</v>
      </c>
      <c r="AD12" s="465"/>
      <c r="AE12" s="465"/>
      <c r="AF12" s="465"/>
      <c r="AG12" s="539"/>
      <c r="AH12" s="464" t="s">
        <v>124</v>
      </c>
      <c r="AI12" s="465"/>
      <c r="AJ12" s="465"/>
      <c r="AK12" s="465"/>
      <c r="AL12" s="540"/>
      <c r="AM12" s="476" t="s">
        <v>125</v>
      </c>
      <c r="AN12" s="381"/>
      <c r="AO12" s="381"/>
      <c r="AP12" s="381"/>
      <c r="AQ12" s="381"/>
      <c r="AR12" s="381"/>
      <c r="AS12" s="381"/>
      <c r="AT12" s="382"/>
      <c r="AU12" s="464" t="s">
        <v>87</v>
      </c>
      <c r="AV12" s="465"/>
      <c r="AW12" s="465"/>
      <c r="AX12" s="465"/>
      <c r="AY12" s="387" t="s">
        <v>126</v>
      </c>
      <c r="AZ12" s="388"/>
      <c r="BA12" s="388"/>
      <c r="BB12" s="388"/>
      <c r="BC12" s="388"/>
      <c r="BD12" s="388"/>
      <c r="BE12" s="388"/>
      <c r="BF12" s="388"/>
      <c r="BG12" s="388"/>
      <c r="BH12" s="388"/>
      <c r="BI12" s="388"/>
      <c r="BJ12" s="388"/>
      <c r="BK12" s="388"/>
      <c r="BL12" s="388"/>
      <c r="BM12" s="389"/>
      <c r="BN12" s="407">
        <v>1667005</v>
      </c>
      <c r="BO12" s="408"/>
      <c r="BP12" s="408"/>
      <c r="BQ12" s="408"/>
      <c r="BR12" s="408"/>
      <c r="BS12" s="408"/>
      <c r="BT12" s="408"/>
      <c r="BU12" s="409"/>
      <c r="BV12" s="407">
        <v>0</v>
      </c>
      <c r="BW12" s="408"/>
      <c r="BX12" s="408"/>
      <c r="BY12" s="408"/>
      <c r="BZ12" s="408"/>
      <c r="CA12" s="408"/>
      <c r="CB12" s="408"/>
      <c r="CC12" s="409"/>
      <c r="CD12" s="416" t="s">
        <v>127</v>
      </c>
      <c r="CE12" s="417"/>
      <c r="CF12" s="417"/>
      <c r="CG12" s="417"/>
      <c r="CH12" s="417"/>
      <c r="CI12" s="417"/>
      <c r="CJ12" s="417"/>
      <c r="CK12" s="417"/>
      <c r="CL12" s="417"/>
      <c r="CM12" s="417"/>
      <c r="CN12" s="417"/>
      <c r="CO12" s="417"/>
      <c r="CP12" s="417"/>
      <c r="CQ12" s="417"/>
      <c r="CR12" s="417"/>
      <c r="CS12" s="418"/>
      <c r="CT12" s="520" t="s">
        <v>128</v>
      </c>
      <c r="CU12" s="521"/>
      <c r="CV12" s="521"/>
      <c r="CW12" s="521"/>
      <c r="CX12" s="521"/>
      <c r="CY12" s="521"/>
      <c r="CZ12" s="521"/>
      <c r="DA12" s="522"/>
      <c r="DB12" s="520" t="s">
        <v>120</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129</v>
      </c>
      <c r="N13" s="508"/>
      <c r="O13" s="508"/>
      <c r="P13" s="508"/>
      <c r="Q13" s="509"/>
      <c r="R13" s="510">
        <v>42212</v>
      </c>
      <c r="S13" s="511"/>
      <c r="T13" s="511"/>
      <c r="U13" s="511"/>
      <c r="V13" s="512"/>
      <c r="W13" s="498" t="s">
        <v>130</v>
      </c>
      <c r="X13" s="420"/>
      <c r="Y13" s="420"/>
      <c r="Z13" s="420"/>
      <c r="AA13" s="420"/>
      <c r="AB13" s="421"/>
      <c r="AC13" s="383">
        <v>1413</v>
      </c>
      <c r="AD13" s="384"/>
      <c r="AE13" s="384"/>
      <c r="AF13" s="384"/>
      <c r="AG13" s="385"/>
      <c r="AH13" s="383">
        <v>1440</v>
      </c>
      <c r="AI13" s="384"/>
      <c r="AJ13" s="384"/>
      <c r="AK13" s="384"/>
      <c r="AL13" s="386"/>
      <c r="AM13" s="476" t="s">
        <v>131</v>
      </c>
      <c r="AN13" s="381"/>
      <c r="AO13" s="381"/>
      <c r="AP13" s="381"/>
      <c r="AQ13" s="381"/>
      <c r="AR13" s="381"/>
      <c r="AS13" s="381"/>
      <c r="AT13" s="382"/>
      <c r="AU13" s="464" t="s">
        <v>132</v>
      </c>
      <c r="AV13" s="465"/>
      <c r="AW13" s="465"/>
      <c r="AX13" s="465"/>
      <c r="AY13" s="387" t="s">
        <v>133</v>
      </c>
      <c r="AZ13" s="388"/>
      <c r="BA13" s="388"/>
      <c r="BB13" s="388"/>
      <c r="BC13" s="388"/>
      <c r="BD13" s="388"/>
      <c r="BE13" s="388"/>
      <c r="BF13" s="388"/>
      <c r="BG13" s="388"/>
      <c r="BH13" s="388"/>
      <c r="BI13" s="388"/>
      <c r="BJ13" s="388"/>
      <c r="BK13" s="388"/>
      <c r="BL13" s="388"/>
      <c r="BM13" s="389"/>
      <c r="BN13" s="407">
        <v>-1139748</v>
      </c>
      <c r="BO13" s="408"/>
      <c r="BP13" s="408"/>
      <c r="BQ13" s="408"/>
      <c r="BR13" s="408"/>
      <c r="BS13" s="408"/>
      <c r="BT13" s="408"/>
      <c r="BU13" s="409"/>
      <c r="BV13" s="407">
        <v>694708</v>
      </c>
      <c r="BW13" s="408"/>
      <c r="BX13" s="408"/>
      <c r="BY13" s="408"/>
      <c r="BZ13" s="408"/>
      <c r="CA13" s="408"/>
      <c r="CB13" s="408"/>
      <c r="CC13" s="409"/>
      <c r="CD13" s="416" t="s">
        <v>134</v>
      </c>
      <c r="CE13" s="417"/>
      <c r="CF13" s="417"/>
      <c r="CG13" s="417"/>
      <c r="CH13" s="417"/>
      <c r="CI13" s="417"/>
      <c r="CJ13" s="417"/>
      <c r="CK13" s="417"/>
      <c r="CL13" s="417"/>
      <c r="CM13" s="417"/>
      <c r="CN13" s="417"/>
      <c r="CO13" s="417"/>
      <c r="CP13" s="417"/>
      <c r="CQ13" s="417"/>
      <c r="CR13" s="417"/>
      <c r="CS13" s="418"/>
      <c r="CT13" s="377">
        <v>12.7</v>
      </c>
      <c r="CU13" s="378"/>
      <c r="CV13" s="378"/>
      <c r="CW13" s="378"/>
      <c r="CX13" s="378"/>
      <c r="CY13" s="378"/>
      <c r="CZ13" s="378"/>
      <c r="DA13" s="379"/>
      <c r="DB13" s="377">
        <v>12.9</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135</v>
      </c>
      <c r="M14" s="541"/>
      <c r="N14" s="541"/>
      <c r="O14" s="541"/>
      <c r="P14" s="541"/>
      <c r="Q14" s="542"/>
      <c r="R14" s="510">
        <v>43306</v>
      </c>
      <c r="S14" s="511"/>
      <c r="T14" s="511"/>
      <c r="U14" s="511"/>
      <c r="V14" s="512"/>
      <c r="W14" s="513"/>
      <c r="X14" s="423"/>
      <c r="Y14" s="423"/>
      <c r="Z14" s="423"/>
      <c r="AA14" s="423"/>
      <c r="AB14" s="424"/>
      <c r="AC14" s="503">
        <v>6.6</v>
      </c>
      <c r="AD14" s="504"/>
      <c r="AE14" s="504"/>
      <c r="AF14" s="504"/>
      <c r="AG14" s="505"/>
      <c r="AH14" s="503">
        <v>6.8</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136</v>
      </c>
      <c r="CE14" s="414"/>
      <c r="CF14" s="414"/>
      <c r="CG14" s="414"/>
      <c r="CH14" s="414"/>
      <c r="CI14" s="414"/>
      <c r="CJ14" s="414"/>
      <c r="CK14" s="414"/>
      <c r="CL14" s="414"/>
      <c r="CM14" s="414"/>
      <c r="CN14" s="414"/>
      <c r="CO14" s="414"/>
      <c r="CP14" s="414"/>
      <c r="CQ14" s="414"/>
      <c r="CR14" s="414"/>
      <c r="CS14" s="415"/>
      <c r="CT14" s="514">
        <v>67.400000000000006</v>
      </c>
      <c r="CU14" s="515"/>
      <c r="CV14" s="515"/>
      <c r="CW14" s="515"/>
      <c r="CX14" s="515"/>
      <c r="CY14" s="515"/>
      <c r="CZ14" s="515"/>
      <c r="DA14" s="516"/>
      <c r="DB14" s="514">
        <v>45</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129</v>
      </c>
      <c r="N15" s="508"/>
      <c r="O15" s="508"/>
      <c r="P15" s="508"/>
      <c r="Q15" s="509"/>
      <c r="R15" s="510">
        <v>42867</v>
      </c>
      <c r="S15" s="511"/>
      <c r="T15" s="511"/>
      <c r="U15" s="511"/>
      <c r="V15" s="512"/>
      <c r="W15" s="498" t="s">
        <v>137</v>
      </c>
      <c r="X15" s="420"/>
      <c r="Y15" s="420"/>
      <c r="Z15" s="420"/>
      <c r="AA15" s="420"/>
      <c r="AB15" s="421"/>
      <c r="AC15" s="383">
        <v>7351</v>
      </c>
      <c r="AD15" s="384"/>
      <c r="AE15" s="384"/>
      <c r="AF15" s="384"/>
      <c r="AG15" s="385"/>
      <c r="AH15" s="383">
        <v>7267</v>
      </c>
      <c r="AI15" s="384"/>
      <c r="AJ15" s="384"/>
      <c r="AK15" s="384"/>
      <c r="AL15" s="386"/>
      <c r="AM15" s="476"/>
      <c r="AN15" s="381"/>
      <c r="AO15" s="381"/>
      <c r="AP15" s="381"/>
      <c r="AQ15" s="381"/>
      <c r="AR15" s="381"/>
      <c r="AS15" s="381"/>
      <c r="AT15" s="382"/>
      <c r="AU15" s="464"/>
      <c r="AV15" s="465"/>
      <c r="AW15" s="465"/>
      <c r="AX15" s="465"/>
      <c r="AY15" s="399" t="s">
        <v>138</v>
      </c>
      <c r="AZ15" s="400"/>
      <c r="BA15" s="400"/>
      <c r="BB15" s="400"/>
      <c r="BC15" s="400"/>
      <c r="BD15" s="400"/>
      <c r="BE15" s="400"/>
      <c r="BF15" s="400"/>
      <c r="BG15" s="400"/>
      <c r="BH15" s="400"/>
      <c r="BI15" s="400"/>
      <c r="BJ15" s="400"/>
      <c r="BK15" s="400"/>
      <c r="BL15" s="400"/>
      <c r="BM15" s="401"/>
      <c r="BN15" s="402">
        <v>4851901</v>
      </c>
      <c r="BO15" s="403"/>
      <c r="BP15" s="403"/>
      <c r="BQ15" s="403"/>
      <c r="BR15" s="403"/>
      <c r="BS15" s="403"/>
      <c r="BT15" s="403"/>
      <c r="BU15" s="404"/>
      <c r="BV15" s="402">
        <v>4768521</v>
      </c>
      <c r="BW15" s="403"/>
      <c r="BX15" s="403"/>
      <c r="BY15" s="403"/>
      <c r="BZ15" s="403"/>
      <c r="CA15" s="403"/>
      <c r="CB15" s="403"/>
      <c r="CC15" s="404"/>
      <c r="CD15" s="517" t="s">
        <v>139</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140</v>
      </c>
      <c r="M16" s="501"/>
      <c r="N16" s="501"/>
      <c r="O16" s="501"/>
      <c r="P16" s="501"/>
      <c r="Q16" s="502"/>
      <c r="R16" s="495" t="s">
        <v>141</v>
      </c>
      <c r="S16" s="496"/>
      <c r="T16" s="496"/>
      <c r="U16" s="496"/>
      <c r="V16" s="497"/>
      <c r="W16" s="513"/>
      <c r="X16" s="423"/>
      <c r="Y16" s="423"/>
      <c r="Z16" s="423"/>
      <c r="AA16" s="423"/>
      <c r="AB16" s="424"/>
      <c r="AC16" s="503">
        <v>34.299999999999997</v>
      </c>
      <c r="AD16" s="504"/>
      <c r="AE16" s="504"/>
      <c r="AF16" s="504"/>
      <c r="AG16" s="505"/>
      <c r="AH16" s="503">
        <v>34.1</v>
      </c>
      <c r="AI16" s="504"/>
      <c r="AJ16" s="504"/>
      <c r="AK16" s="504"/>
      <c r="AL16" s="506"/>
      <c r="AM16" s="476"/>
      <c r="AN16" s="381"/>
      <c r="AO16" s="381"/>
      <c r="AP16" s="381"/>
      <c r="AQ16" s="381"/>
      <c r="AR16" s="381"/>
      <c r="AS16" s="381"/>
      <c r="AT16" s="382"/>
      <c r="AU16" s="464"/>
      <c r="AV16" s="465"/>
      <c r="AW16" s="465"/>
      <c r="AX16" s="465"/>
      <c r="AY16" s="387" t="s">
        <v>142</v>
      </c>
      <c r="AZ16" s="388"/>
      <c r="BA16" s="388"/>
      <c r="BB16" s="388"/>
      <c r="BC16" s="388"/>
      <c r="BD16" s="388"/>
      <c r="BE16" s="388"/>
      <c r="BF16" s="388"/>
      <c r="BG16" s="388"/>
      <c r="BH16" s="388"/>
      <c r="BI16" s="388"/>
      <c r="BJ16" s="388"/>
      <c r="BK16" s="388"/>
      <c r="BL16" s="388"/>
      <c r="BM16" s="389"/>
      <c r="BN16" s="407">
        <v>15483751</v>
      </c>
      <c r="BO16" s="408"/>
      <c r="BP16" s="408"/>
      <c r="BQ16" s="408"/>
      <c r="BR16" s="408"/>
      <c r="BS16" s="408"/>
      <c r="BT16" s="408"/>
      <c r="BU16" s="409"/>
      <c r="BV16" s="407">
        <v>15564527</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143</v>
      </c>
      <c r="N17" s="493"/>
      <c r="O17" s="493"/>
      <c r="P17" s="493"/>
      <c r="Q17" s="494"/>
      <c r="R17" s="495" t="s">
        <v>144</v>
      </c>
      <c r="S17" s="496"/>
      <c r="T17" s="496"/>
      <c r="U17" s="496"/>
      <c r="V17" s="497"/>
      <c r="W17" s="498" t="s">
        <v>145</v>
      </c>
      <c r="X17" s="420"/>
      <c r="Y17" s="420"/>
      <c r="Z17" s="420"/>
      <c r="AA17" s="420"/>
      <c r="AB17" s="421"/>
      <c r="AC17" s="383">
        <v>12645</v>
      </c>
      <c r="AD17" s="384"/>
      <c r="AE17" s="384"/>
      <c r="AF17" s="384"/>
      <c r="AG17" s="385"/>
      <c r="AH17" s="383">
        <v>12621</v>
      </c>
      <c r="AI17" s="384"/>
      <c r="AJ17" s="384"/>
      <c r="AK17" s="384"/>
      <c r="AL17" s="386"/>
      <c r="AM17" s="476"/>
      <c r="AN17" s="381"/>
      <c r="AO17" s="381"/>
      <c r="AP17" s="381"/>
      <c r="AQ17" s="381"/>
      <c r="AR17" s="381"/>
      <c r="AS17" s="381"/>
      <c r="AT17" s="382"/>
      <c r="AU17" s="464"/>
      <c r="AV17" s="465"/>
      <c r="AW17" s="465"/>
      <c r="AX17" s="465"/>
      <c r="AY17" s="387" t="s">
        <v>146</v>
      </c>
      <c r="AZ17" s="388"/>
      <c r="BA17" s="388"/>
      <c r="BB17" s="388"/>
      <c r="BC17" s="388"/>
      <c r="BD17" s="388"/>
      <c r="BE17" s="388"/>
      <c r="BF17" s="388"/>
      <c r="BG17" s="388"/>
      <c r="BH17" s="388"/>
      <c r="BI17" s="388"/>
      <c r="BJ17" s="388"/>
      <c r="BK17" s="388"/>
      <c r="BL17" s="388"/>
      <c r="BM17" s="389"/>
      <c r="BN17" s="407">
        <v>6146233</v>
      </c>
      <c r="BO17" s="408"/>
      <c r="BP17" s="408"/>
      <c r="BQ17" s="408"/>
      <c r="BR17" s="408"/>
      <c r="BS17" s="408"/>
      <c r="BT17" s="408"/>
      <c r="BU17" s="409"/>
      <c r="BV17" s="407">
        <v>6016114</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147</v>
      </c>
      <c r="C18" s="470"/>
      <c r="D18" s="470"/>
      <c r="E18" s="471"/>
      <c r="F18" s="471"/>
      <c r="G18" s="471"/>
      <c r="H18" s="471"/>
      <c r="I18" s="471"/>
      <c r="J18" s="471"/>
      <c r="K18" s="471"/>
      <c r="L18" s="472">
        <v>1030.75</v>
      </c>
      <c r="M18" s="472"/>
      <c r="N18" s="472"/>
      <c r="O18" s="472"/>
      <c r="P18" s="472"/>
      <c r="Q18" s="472"/>
      <c r="R18" s="473"/>
      <c r="S18" s="473"/>
      <c r="T18" s="473"/>
      <c r="U18" s="473"/>
      <c r="V18" s="474"/>
      <c r="W18" s="488"/>
      <c r="X18" s="489"/>
      <c r="Y18" s="489"/>
      <c r="Z18" s="489"/>
      <c r="AA18" s="489"/>
      <c r="AB18" s="499"/>
      <c r="AC18" s="371">
        <v>59.1</v>
      </c>
      <c r="AD18" s="372"/>
      <c r="AE18" s="372"/>
      <c r="AF18" s="372"/>
      <c r="AG18" s="475"/>
      <c r="AH18" s="371">
        <v>59.2</v>
      </c>
      <c r="AI18" s="372"/>
      <c r="AJ18" s="372"/>
      <c r="AK18" s="372"/>
      <c r="AL18" s="373"/>
      <c r="AM18" s="476"/>
      <c r="AN18" s="381"/>
      <c r="AO18" s="381"/>
      <c r="AP18" s="381"/>
      <c r="AQ18" s="381"/>
      <c r="AR18" s="381"/>
      <c r="AS18" s="381"/>
      <c r="AT18" s="382"/>
      <c r="AU18" s="464"/>
      <c r="AV18" s="465"/>
      <c r="AW18" s="465"/>
      <c r="AX18" s="465"/>
      <c r="AY18" s="387" t="s">
        <v>148</v>
      </c>
      <c r="AZ18" s="388"/>
      <c r="BA18" s="388"/>
      <c r="BB18" s="388"/>
      <c r="BC18" s="388"/>
      <c r="BD18" s="388"/>
      <c r="BE18" s="388"/>
      <c r="BF18" s="388"/>
      <c r="BG18" s="388"/>
      <c r="BH18" s="388"/>
      <c r="BI18" s="388"/>
      <c r="BJ18" s="388"/>
      <c r="BK18" s="388"/>
      <c r="BL18" s="388"/>
      <c r="BM18" s="389"/>
      <c r="BN18" s="407">
        <v>16070882</v>
      </c>
      <c r="BO18" s="408"/>
      <c r="BP18" s="408"/>
      <c r="BQ18" s="408"/>
      <c r="BR18" s="408"/>
      <c r="BS18" s="408"/>
      <c r="BT18" s="408"/>
      <c r="BU18" s="409"/>
      <c r="BV18" s="407">
        <v>16174244</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149</v>
      </c>
      <c r="C19" s="470"/>
      <c r="D19" s="470"/>
      <c r="E19" s="471"/>
      <c r="F19" s="471"/>
      <c r="G19" s="471"/>
      <c r="H19" s="471"/>
      <c r="I19" s="471"/>
      <c r="J19" s="471"/>
      <c r="K19" s="471"/>
      <c r="L19" s="477">
        <v>41</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150</v>
      </c>
      <c r="AZ19" s="388"/>
      <c r="BA19" s="388"/>
      <c r="BB19" s="388"/>
      <c r="BC19" s="388"/>
      <c r="BD19" s="388"/>
      <c r="BE19" s="388"/>
      <c r="BF19" s="388"/>
      <c r="BG19" s="388"/>
      <c r="BH19" s="388"/>
      <c r="BI19" s="388"/>
      <c r="BJ19" s="388"/>
      <c r="BK19" s="388"/>
      <c r="BL19" s="388"/>
      <c r="BM19" s="389"/>
      <c r="BN19" s="407">
        <v>22305140</v>
      </c>
      <c r="BO19" s="408"/>
      <c r="BP19" s="408"/>
      <c r="BQ19" s="408"/>
      <c r="BR19" s="408"/>
      <c r="BS19" s="408"/>
      <c r="BT19" s="408"/>
      <c r="BU19" s="409"/>
      <c r="BV19" s="407">
        <v>21707570</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151</v>
      </c>
      <c r="C20" s="470"/>
      <c r="D20" s="470"/>
      <c r="E20" s="471"/>
      <c r="F20" s="471"/>
      <c r="G20" s="471"/>
      <c r="H20" s="471"/>
      <c r="I20" s="471"/>
      <c r="J20" s="471"/>
      <c r="K20" s="471"/>
      <c r="L20" s="477">
        <v>14610</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153</v>
      </c>
      <c r="C22" s="437"/>
      <c r="D22" s="438"/>
      <c r="E22" s="445" t="s">
        <v>1</v>
      </c>
      <c r="F22" s="420"/>
      <c r="G22" s="420"/>
      <c r="H22" s="420"/>
      <c r="I22" s="420"/>
      <c r="J22" s="420"/>
      <c r="K22" s="421"/>
      <c r="L22" s="445" t="s">
        <v>154</v>
      </c>
      <c r="M22" s="420"/>
      <c r="N22" s="420"/>
      <c r="O22" s="420"/>
      <c r="P22" s="421"/>
      <c r="Q22" s="430" t="s">
        <v>155</v>
      </c>
      <c r="R22" s="431"/>
      <c r="S22" s="431"/>
      <c r="T22" s="431"/>
      <c r="U22" s="431"/>
      <c r="V22" s="446"/>
      <c r="W22" s="448" t="s">
        <v>156</v>
      </c>
      <c r="X22" s="437"/>
      <c r="Y22" s="438"/>
      <c r="Z22" s="445" t="s">
        <v>1</v>
      </c>
      <c r="AA22" s="420"/>
      <c r="AB22" s="420"/>
      <c r="AC22" s="420"/>
      <c r="AD22" s="420"/>
      <c r="AE22" s="420"/>
      <c r="AF22" s="420"/>
      <c r="AG22" s="421"/>
      <c r="AH22" s="419" t="s">
        <v>157</v>
      </c>
      <c r="AI22" s="420"/>
      <c r="AJ22" s="420"/>
      <c r="AK22" s="420"/>
      <c r="AL22" s="421"/>
      <c r="AM22" s="419" t="s">
        <v>158</v>
      </c>
      <c r="AN22" s="425"/>
      <c r="AO22" s="425"/>
      <c r="AP22" s="425"/>
      <c r="AQ22" s="425"/>
      <c r="AR22" s="426"/>
      <c r="AS22" s="430" t="s">
        <v>155</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159</v>
      </c>
      <c r="AZ23" s="400"/>
      <c r="BA23" s="400"/>
      <c r="BB23" s="400"/>
      <c r="BC23" s="400"/>
      <c r="BD23" s="400"/>
      <c r="BE23" s="400"/>
      <c r="BF23" s="400"/>
      <c r="BG23" s="400"/>
      <c r="BH23" s="400"/>
      <c r="BI23" s="400"/>
      <c r="BJ23" s="400"/>
      <c r="BK23" s="400"/>
      <c r="BL23" s="400"/>
      <c r="BM23" s="401"/>
      <c r="BN23" s="407">
        <v>33941578</v>
      </c>
      <c r="BO23" s="408"/>
      <c r="BP23" s="408"/>
      <c r="BQ23" s="408"/>
      <c r="BR23" s="408"/>
      <c r="BS23" s="408"/>
      <c r="BT23" s="408"/>
      <c r="BU23" s="409"/>
      <c r="BV23" s="407">
        <v>33630696</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160</v>
      </c>
      <c r="F24" s="381"/>
      <c r="G24" s="381"/>
      <c r="H24" s="381"/>
      <c r="I24" s="381"/>
      <c r="J24" s="381"/>
      <c r="K24" s="382"/>
      <c r="L24" s="383">
        <v>1</v>
      </c>
      <c r="M24" s="384"/>
      <c r="N24" s="384"/>
      <c r="O24" s="384"/>
      <c r="P24" s="385"/>
      <c r="Q24" s="383">
        <v>7353</v>
      </c>
      <c r="R24" s="384"/>
      <c r="S24" s="384"/>
      <c r="T24" s="384"/>
      <c r="U24" s="384"/>
      <c r="V24" s="385"/>
      <c r="W24" s="449"/>
      <c r="X24" s="440"/>
      <c r="Y24" s="441"/>
      <c r="Z24" s="380" t="s">
        <v>161</v>
      </c>
      <c r="AA24" s="381"/>
      <c r="AB24" s="381"/>
      <c r="AC24" s="381"/>
      <c r="AD24" s="381"/>
      <c r="AE24" s="381"/>
      <c r="AF24" s="381"/>
      <c r="AG24" s="382"/>
      <c r="AH24" s="383">
        <v>494</v>
      </c>
      <c r="AI24" s="384"/>
      <c r="AJ24" s="384"/>
      <c r="AK24" s="384"/>
      <c r="AL24" s="385"/>
      <c r="AM24" s="383">
        <v>1509170</v>
      </c>
      <c r="AN24" s="384"/>
      <c r="AO24" s="384"/>
      <c r="AP24" s="384"/>
      <c r="AQ24" s="384"/>
      <c r="AR24" s="385"/>
      <c r="AS24" s="383">
        <v>3055</v>
      </c>
      <c r="AT24" s="384"/>
      <c r="AU24" s="384"/>
      <c r="AV24" s="384"/>
      <c r="AW24" s="384"/>
      <c r="AX24" s="386"/>
      <c r="AY24" s="374" t="s">
        <v>162</v>
      </c>
      <c r="AZ24" s="375"/>
      <c r="BA24" s="375"/>
      <c r="BB24" s="375"/>
      <c r="BC24" s="375"/>
      <c r="BD24" s="375"/>
      <c r="BE24" s="375"/>
      <c r="BF24" s="375"/>
      <c r="BG24" s="375"/>
      <c r="BH24" s="375"/>
      <c r="BI24" s="375"/>
      <c r="BJ24" s="375"/>
      <c r="BK24" s="375"/>
      <c r="BL24" s="375"/>
      <c r="BM24" s="376"/>
      <c r="BN24" s="407">
        <v>7904456</v>
      </c>
      <c r="BO24" s="408"/>
      <c r="BP24" s="408"/>
      <c r="BQ24" s="408"/>
      <c r="BR24" s="408"/>
      <c r="BS24" s="408"/>
      <c r="BT24" s="408"/>
      <c r="BU24" s="409"/>
      <c r="BV24" s="407">
        <v>9129271</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163</v>
      </c>
      <c r="F25" s="381"/>
      <c r="G25" s="381"/>
      <c r="H25" s="381"/>
      <c r="I25" s="381"/>
      <c r="J25" s="381"/>
      <c r="K25" s="382"/>
      <c r="L25" s="383">
        <v>1</v>
      </c>
      <c r="M25" s="384"/>
      <c r="N25" s="384"/>
      <c r="O25" s="384"/>
      <c r="P25" s="385"/>
      <c r="Q25" s="383">
        <v>6213</v>
      </c>
      <c r="R25" s="384"/>
      <c r="S25" s="384"/>
      <c r="T25" s="384"/>
      <c r="U25" s="384"/>
      <c r="V25" s="385"/>
      <c r="W25" s="449"/>
      <c r="X25" s="440"/>
      <c r="Y25" s="441"/>
      <c r="Z25" s="380" t="s">
        <v>164</v>
      </c>
      <c r="AA25" s="381"/>
      <c r="AB25" s="381"/>
      <c r="AC25" s="381"/>
      <c r="AD25" s="381"/>
      <c r="AE25" s="381"/>
      <c r="AF25" s="381"/>
      <c r="AG25" s="382"/>
      <c r="AH25" s="383">
        <v>83</v>
      </c>
      <c r="AI25" s="384"/>
      <c r="AJ25" s="384"/>
      <c r="AK25" s="384"/>
      <c r="AL25" s="385"/>
      <c r="AM25" s="383">
        <v>243522</v>
      </c>
      <c r="AN25" s="384"/>
      <c r="AO25" s="384"/>
      <c r="AP25" s="384"/>
      <c r="AQ25" s="384"/>
      <c r="AR25" s="385"/>
      <c r="AS25" s="383">
        <v>2934</v>
      </c>
      <c r="AT25" s="384"/>
      <c r="AU25" s="384"/>
      <c r="AV25" s="384"/>
      <c r="AW25" s="384"/>
      <c r="AX25" s="386"/>
      <c r="AY25" s="399" t="s">
        <v>165</v>
      </c>
      <c r="AZ25" s="400"/>
      <c r="BA25" s="400"/>
      <c r="BB25" s="400"/>
      <c r="BC25" s="400"/>
      <c r="BD25" s="400"/>
      <c r="BE25" s="400"/>
      <c r="BF25" s="400"/>
      <c r="BG25" s="400"/>
      <c r="BH25" s="400"/>
      <c r="BI25" s="400"/>
      <c r="BJ25" s="400"/>
      <c r="BK25" s="400"/>
      <c r="BL25" s="400"/>
      <c r="BM25" s="401"/>
      <c r="BN25" s="402">
        <v>505996</v>
      </c>
      <c r="BO25" s="403"/>
      <c r="BP25" s="403"/>
      <c r="BQ25" s="403"/>
      <c r="BR25" s="403"/>
      <c r="BS25" s="403"/>
      <c r="BT25" s="403"/>
      <c r="BU25" s="404"/>
      <c r="BV25" s="402">
        <v>1150497</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166</v>
      </c>
      <c r="F26" s="381"/>
      <c r="G26" s="381"/>
      <c r="H26" s="381"/>
      <c r="I26" s="381"/>
      <c r="J26" s="381"/>
      <c r="K26" s="382"/>
      <c r="L26" s="383">
        <v>1</v>
      </c>
      <c r="M26" s="384"/>
      <c r="N26" s="384"/>
      <c r="O26" s="384"/>
      <c r="P26" s="385"/>
      <c r="Q26" s="383">
        <v>5301</v>
      </c>
      <c r="R26" s="384"/>
      <c r="S26" s="384"/>
      <c r="T26" s="384"/>
      <c r="U26" s="384"/>
      <c r="V26" s="385"/>
      <c r="W26" s="449"/>
      <c r="X26" s="440"/>
      <c r="Y26" s="441"/>
      <c r="Z26" s="380" t="s">
        <v>167</v>
      </c>
      <c r="AA26" s="462"/>
      <c r="AB26" s="462"/>
      <c r="AC26" s="462"/>
      <c r="AD26" s="462"/>
      <c r="AE26" s="462"/>
      <c r="AF26" s="462"/>
      <c r="AG26" s="463"/>
      <c r="AH26" s="383">
        <v>17</v>
      </c>
      <c r="AI26" s="384"/>
      <c r="AJ26" s="384"/>
      <c r="AK26" s="384"/>
      <c r="AL26" s="385"/>
      <c r="AM26" s="383">
        <v>48127</v>
      </c>
      <c r="AN26" s="384"/>
      <c r="AO26" s="384"/>
      <c r="AP26" s="384"/>
      <c r="AQ26" s="384"/>
      <c r="AR26" s="385"/>
      <c r="AS26" s="383">
        <v>2831</v>
      </c>
      <c r="AT26" s="384"/>
      <c r="AU26" s="384"/>
      <c r="AV26" s="384"/>
      <c r="AW26" s="384"/>
      <c r="AX26" s="386"/>
      <c r="AY26" s="416" t="s">
        <v>168</v>
      </c>
      <c r="AZ26" s="417"/>
      <c r="BA26" s="417"/>
      <c r="BB26" s="417"/>
      <c r="BC26" s="417"/>
      <c r="BD26" s="417"/>
      <c r="BE26" s="417"/>
      <c r="BF26" s="417"/>
      <c r="BG26" s="417"/>
      <c r="BH26" s="417"/>
      <c r="BI26" s="417"/>
      <c r="BJ26" s="417"/>
      <c r="BK26" s="417"/>
      <c r="BL26" s="417"/>
      <c r="BM26" s="418"/>
      <c r="BN26" s="407" t="s">
        <v>169</v>
      </c>
      <c r="BO26" s="408"/>
      <c r="BP26" s="408"/>
      <c r="BQ26" s="408"/>
      <c r="BR26" s="408"/>
      <c r="BS26" s="408"/>
      <c r="BT26" s="408"/>
      <c r="BU26" s="409"/>
      <c r="BV26" s="407" t="s">
        <v>120</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170</v>
      </c>
      <c r="F27" s="381"/>
      <c r="G27" s="381"/>
      <c r="H27" s="381"/>
      <c r="I27" s="381"/>
      <c r="J27" s="381"/>
      <c r="K27" s="382"/>
      <c r="L27" s="383">
        <v>1</v>
      </c>
      <c r="M27" s="384"/>
      <c r="N27" s="384"/>
      <c r="O27" s="384"/>
      <c r="P27" s="385"/>
      <c r="Q27" s="383">
        <v>3900</v>
      </c>
      <c r="R27" s="384"/>
      <c r="S27" s="384"/>
      <c r="T27" s="384"/>
      <c r="U27" s="384"/>
      <c r="V27" s="385"/>
      <c r="W27" s="449"/>
      <c r="X27" s="440"/>
      <c r="Y27" s="441"/>
      <c r="Z27" s="380" t="s">
        <v>171</v>
      </c>
      <c r="AA27" s="381"/>
      <c r="AB27" s="381"/>
      <c r="AC27" s="381"/>
      <c r="AD27" s="381"/>
      <c r="AE27" s="381"/>
      <c r="AF27" s="381"/>
      <c r="AG27" s="382"/>
      <c r="AH27" s="383">
        <v>11</v>
      </c>
      <c r="AI27" s="384"/>
      <c r="AJ27" s="384"/>
      <c r="AK27" s="384"/>
      <c r="AL27" s="385"/>
      <c r="AM27" s="383">
        <v>32835</v>
      </c>
      <c r="AN27" s="384"/>
      <c r="AO27" s="384"/>
      <c r="AP27" s="384"/>
      <c r="AQ27" s="384"/>
      <c r="AR27" s="385"/>
      <c r="AS27" s="383">
        <v>2985</v>
      </c>
      <c r="AT27" s="384"/>
      <c r="AU27" s="384"/>
      <c r="AV27" s="384"/>
      <c r="AW27" s="384"/>
      <c r="AX27" s="386"/>
      <c r="AY27" s="413" t="s">
        <v>172</v>
      </c>
      <c r="AZ27" s="414"/>
      <c r="BA27" s="414"/>
      <c r="BB27" s="414"/>
      <c r="BC27" s="414"/>
      <c r="BD27" s="414"/>
      <c r="BE27" s="414"/>
      <c r="BF27" s="414"/>
      <c r="BG27" s="414"/>
      <c r="BH27" s="414"/>
      <c r="BI27" s="414"/>
      <c r="BJ27" s="414"/>
      <c r="BK27" s="414"/>
      <c r="BL27" s="414"/>
      <c r="BM27" s="415"/>
      <c r="BN27" s="410">
        <v>1053356</v>
      </c>
      <c r="BO27" s="411"/>
      <c r="BP27" s="411"/>
      <c r="BQ27" s="411"/>
      <c r="BR27" s="411"/>
      <c r="BS27" s="411"/>
      <c r="BT27" s="411"/>
      <c r="BU27" s="412"/>
      <c r="BV27" s="410">
        <v>1052819</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173</v>
      </c>
      <c r="F28" s="381"/>
      <c r="G28" s="381"/>
      <c r="H28" s="381"/>
      <c r="I28" s="381"/>
      <c r="J28" s="381"/>
      <c r="K28" s="382"/>
      <c r="L28" s="383">
        <v>1</v>
      </c>
      <c r="M28" s="384"/>
      <c r="N28" s="384"/>
      <c r="O28" s="384"/>
      <c r="P28" s="385"/>
      <c r="Q28" s="383">
        <v>3400</v>
      </c>
      <c r="R28" s="384"/>
      <c r="S28" s="384"/>
      <c r="T28" s="384"/>
      <c r="U28" s="384"/>
      <c r="V28" s="385"/>
      <c r="W28" s="449"/>
      <c r="X28" s="440"/>
      <c r="Y28" s="441"/>
      <c r="Z28" s="380" t="s">
        <v>174</v>
      </c>
      <c r="AA28" s="381"/>
      <c r="AB28" s="381"/>
      <c r="AC28" s="381"/>
      <c r="AD28" s="381"/>
      <c r="AE28" s="381"/>
      <c r="AF28" s="381"/>
      <c r="AG28" s="382"/>
      <c r="AH28" s="383" t="s">
        <v>169</v>
      </c>
      <c r="AI28" s="384"/>
      <c r="AJ28" s="384"/>
      <c r="AK28" s="384"/>
      <c r="AL28" s="385"/>
      <c r="AM28" s="383" t="s">
        <v>169</v>
      </c>
      <c r="AN28" s="384"/>
      <c r="AO28" s="384"/>
      <c r="AP28" s="384"/>
      <c r="AQ28" s="384"/>
      <c r="AR28" s="385"/>
      <c r="AS28" s="383" t="s">
        <v>169</v>
      </c>
      <c r="AT28" s="384"/>
      <c r="AU28" s="384"/>
      <c r="AV28" s="384"/>
      <c r="AW28" s="384"/>
      <c r="AX28" s="386"/>
      <c r="AY28" s="390" t="s">
        <v>175</v>
      </c>
      <c r="AZ28" s="391"/>
      <c r="BA28" s="391"/>
      <c r="BB28" s="392"/>
      <c r="BC28" s="399" t="s">
        <v>41</v>
      </c>
      <c r="BD28" s="400"/>
      <c r="BE28" s="400"/>
      <c r="BF28" s="400"/>
      <c r="BG28" s="400"/>
      <c r="BH28" s="400"/>
      <c r="BI28" s="400"/>
      <c r="BJ28" s="400"/>
      <c r="BK28" s="400"/>
      <c r="BL28" s="400"/>
      <c r="BM28" s="401"/>
      <c r="BN28" s="402">
        <v>3197165</v>
      </c>
      <c r="BO28" s="403"/>
      <c r="BP28" s="403"/>
      <c r="BQ28" s="403"/>
      <c r="BR28" s="403"/>
      <c r="BS28" s="403"/>
      <c r="BT28" s="403"/>
      <c r="BU28" s="404"/>
      <c r="BV28" s="402">
        <v>4245847</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176</v>
      </c>
      <c r="F29" s="381"/>
      <c r="G29" s="381"/>
      <c r="H29" s="381"/>
      <c r="I29" s="381"/>
      <c r="J29" s="381"/>
      <c r="K29" s="382"/>
      <c r="L29" s="383">
        <v>16</v>
      </c>
      <c r="M29" s="384"/>
      <c r="N29" s="384"/>
      <c r="O29" s="384"/>
      <c r="P29" s="385"/>
      <c r="Q29" s="383">
        <v>3100</v>
      </c>
      <c r="R29" s="384"/>
      <c r="S29" s="384"/>
      <c r="T29" s="384"/>
      <c r="U29" s="384"/>
      <c r="V29" s="385"/>
      <c r="W29" s="450"/>
      <c r="X29" s="451"/>
      <c r="Y29" s="452"/>
      <c r="Z29" s="380" t="s">
        <v>177</v>
      </c>
      <c r="AA29" s="381"/>
      <c r="AB29" s="381"/>
      <c r="AC29" s="381"/>
      <c r="AD29" s="381"/>
      <c r="AE29" s="381"/>
      <c r="AF29" s="381"/>
      <c r="AG29" s="382"/>
      <c r="AH29" s="383">
        <v>505</v>
      </c>
      <c r="AI29" s="384"/>
      <c r="AJ29" s="384"/>
      <c r="AK29" s="384"/>
      <c r="AL29" s="385"/>
      <c r="AM29" s="383">
        <v>1542005</v>
      </c>
      <c r="AN29" s="384"/>
      <c r="AO29" s="384"/>
      <c r="AP29" s="384"/>
      <c r="AQ29" s="384"/>
      <c r="AR29" s="385"/>
      <c r="AS29" s="383">
        <v>3053</v>
      </c>
      <c r="AT29" s="384"/>
      <c r="AU29" s="384"/>
      <c r="AV29" s="384"/>
      <c r="AW29" s="384"/>
      <c r="AX29" s="386"/>
      <c r="AY29" s="393"/>
      <c r="AZ29" s="394"/>
      <c r="BA29" s="394"/>
      <c r="BB29" s="395"/>
      <c r="BC29" s="387" t="s">
        <v>178</v>
      </c>
      <c r="BD29" s="388"/>
      <c r="BE29" s="388"/>
      <c r="BF29" s="388"/>
      <c r="BG29" s="388"/>
      <c r="BH29" s="388"/>
      <c r="BI29" s="388"/>
      <c r="BJ29" s="388"/>
      <c r="BK29" s="388"/>
      <c r="BL29" s="388"/>
      <c r="BM29" s="389"/>
      <c r="BN29" s="407">
        <v>38843</v>
      </c>
      <c r="BO29" s="408"/>
      <c r="BP29" s="408"/>
      <c r="BQ29" s="408"/>
      <c r="BR29" s="408"/>
      <c r="BS29" s="408"/>
      <c r="BT29" s="408"/>
      <c r="BU29" s="409"/>
      <c r="BV29" s="407">
        <v>38769</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179</v>
      </c>
      <c r="X30" s="460"/>
      <c r="Y30" s="460"/>
      <c r="Z30" s="460"/>
      <c r="AA30" s="460"/>
      <c r="AB30" s="460"/>
      <c r="AC30" s="460"/>
      <c r="AD30" s="460"/>
      <c r="AE30" s="460"/>
      <c r="AF30" s="460"/>
      <c r="AG30" s="461"/>
      <c r="AH30" s="371">
        <v>93.3</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43</v>
      </c>
      <c r="BD30" s="375"/>
      <c r="BE30" s="375"/>
      <c r="BF30" s="375"/>
      <c r="BG30" s="375"/>
      <c r="BH30" s="375"/>
      <c r="BI30" s="375"/>
      <c r="BJ30" s="375"/>
      <c r="BK30" s="375"/>
      <c r="BL30" s="375"/>
      <c r="BM30" s="376"/>
      <c r="BN30" s="410">
        <v>5268178</v>
      </c>
      <c r="BO30" s="411"/>
      <c r="BP30" s="411"/>
      <c r="BQ30" s="411"/>
      <c r="BR30" s="411"/>
      <c r="BS30" s="411"/>
      <c r="BT30" s="411"/>
      <c r="BU30" s="412"/>
      <c r="BV30" s="410">
        <v>5762721</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186</v>
      </c>
      <c r="D33" s="370"/>
      <c r="E33" s="369" t="s">
        <v>187</v>
      </c>
      <c r="F33" s="369"/>
      <c r="G33" s="369"/>
      <c r="H33" s="369"/>
      <c r="I33" s="369"/>
      <c r="J33" s="369"/>
      <c r="K33" s="369"/>
      <c r="L33" s="369"/>
      <c r="M33" s="369"/>
      <c r="N33" s="369"/>
      <c r="O33" s="369"/>
      <c r="P33" s="369"/>
      <c r="Q33" s="369"/>
      <c r="R33" s="369"/>
      <c r="S33" s="369"/>
      <c r="T33" s="195"/>
      <c r="U33" s="370" t="s">
        <v>188</v>
      </c>
      <c r="V33" s="370"/>
      <c r="W33" s="369" t="s">
        <v>187</v>
      </c>
      <c r="X33" s="369"/>
      <c r="Y33" s="369"/>
      <c r="Z33" s="369"/>
      <c r="AA33" s="369"/>
      <c r="AB33" s="369"/>
      <c r="AC33" s="369"/>
      <c r="AD33" s="369"/>
      <c r="AE33" s="369"/>
      <c r="AF33" s="369"/>
      <c r="AG33" s="369"/>
      <c r="AH33" s="369"/>
      <c r="AI33" s="369"/>
      <c r="AJ33" s="369"/>
      <c r="AK33" s="369"/>
      <c r="AL33" s="195"/>
      <c r="AM33" s="370" t="s">
        <v>188</v>
      </c>
      <c r="AN33" s="370"/>
      <c r="AO33" s="369" t="s">
        <v>189</v>
      </c>
      <c r="AP33" s="369"/>
      <c r="AQ33" s="369"/>
      <c r="AR33" s="369"/>
      <c r="AS33" s="369"/>
      <c r="AT33" s="369"/>
      <c r="AU33" s="369"/>
      <c r="AV33" s="369"/>
      <c r="AW33" s="369"/>
      <c r="AX33" s="369"/>
      <c r="AY33" s="369"/>
      <c r="AZ33" s="369"/>
      <c r="BA33" s="369"/>
      <c r="BB33" s="369"/>
      <c r="BC33" s="369"/>
      <c r="BD33" s="196"/>
      <c r="BE33" s="369" t="s">
        <v>190</v>
      </c>
      <c r="BF33" s="369"/>
      <c r="BG33" s="369" t="s">
        <v>191</v>
      </c>
      <c r="BH33" s="369"/>
      <c r="BI33" s="369"/>
      <c r="BJ33" s="369"/>
      <c r="BK33" s="369"/>
      <c r="BL33" s="369"/>
      <c r="BM33" s="369"/>
      <c r="BN33" s="369"/>
      <c r="BO33" s="369"/>
      <c r="BP33" s="369"/>
      <c r="BQ33" s="369"/>
      <c r="BR33" s="369"/>
      <c r="BS33" s="369"/>
      <c r="BT33" s="369"/>
      <c r="BU33" s="369"/>
      <c r="BV33" s="196"/>
      <c r="BW33" s="370" t="s">
        <v>190</v>
      </c>
      <c r="BX33" s="370"/>
      <c r="BY33" s="369" t="s">
        <v>192</v>
      </c>
      <c r="BZ33" s="369"/>
      <c r="CA33" s="369"/>
      <c r="CB33" s="369"/>
      <c r="CC33" s="369"/>
      <c r="CD33" s="369"/>
      <c r="CE33" s="369"/>
      <c r="CF33" s="369"/>
      <c r="CG33" s="369"/>
      <c r="CH33" s="369"/>
      <c r="CI33" s="369"/>
      <c r="CJ33" s="369"/>
      <c r="CK33" s="369"/>
      <c r="CL33" s="369"/>
      <c r="CM33" s="369"/>
      <c r="CN33" s="195"/>
      <c r="CO33" s="370" t="s">
        <v>186</v>
      </c>
      <c r="CP33" s="370"/>
      <c r="CQ33" s="369" t="s">
        <v>193</v>
      </c>
      <c r="CR33" s="369"/>
      <c r="CS33" s="369"/>
      <c r="CT33" s="369"/>
      <c r="CU33" s="369"/>
      <c r="CV33" s="369"/>
      <c r="CW33" s="369"/>
      <c r="CX33" s="369"/>
      <c r="CY33" s="369"/>
      <c r="CZ33" s="369"/>
      <c r="DA33" s="369"/>
      <c r="DB33" s="369"/>
      <c r="DC33" s="369"/>
      <c r="DD33" s="369"/>
      <c r="DE33" s="369"/>
      <c r="DF33" s="195"/>
      <c r="DG33" s="368" t="s">
        <v>194</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5</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11</v>
      </c>
      <c r="AN34" s="366"/>
      <c r="AO34" s="365" t="str">
        <f>IF('各会計、関係団体の財政状況及び健全化判断比率'!B34="","",'各会計、関係団体の財政状況及び健全化判断比率'!B34)</f>
        <v>水道事業会計</v>
      </c>
      <c r="AP34" s="365"/>
      <c r="AQ34" s="365"/>
      <c r="AR34" s="365"/>
      <c r="AS34" s="365"/>
      <c r="AT34" s="365"/>
      <c r="AU34" s="365"/>
      <c r="AV34" s="365"/>
      <c r="AW34" s="365"/>
      <c r="AX34" s="365"/>
      <c r="AY34" s="365"/>
      <c r="AZ34" s="365"/>
      <c r="BA34" s="365"/>
      <c r="BB34" s="365"/>
      <c r="BC34" s="365"/>
      <c r="BD34" s="193"/>
      <c r="BE34" s="366">
        <f>IF(BG34="","",MAX(C34:D43,U34:V43,AM34:AN43)+1)</f>
        <v>13</v>
      </c>
      <c r="BF34" s="366"/>
      <c r="BG34" s="365" t="str">
        <f>IF('各会計、関係団体の財政状況及び健全化判断比率'!B36="","",'各会計、関係団体の財政状況及び健全化判断比率'!B36)</f>
        <v>簡易水道事業特別会計</v>
      </c>
      <c r="BH34" s="365"/>
      <c r="BI34" s="365"/>
      <c r="BJ34" s="365"/>
      <c r="BK34" s="365"/>
      <c r="BL34" s="365"/>
      <c r="BM34" s="365"/>
      <c r="BN34" s="365"/>
      <c r="BO34" s="365"/>
      <c r="BP34" s="365"/>
      <c r="BQ34" s="365"/>
      <c r="BR34" s="365"/>
      <c r="BS34" s="365"/>
      <c r="BT34" s="365"/>
      <c r="BU34" s="365"/>
      <c r="BV34" s="193"/>
      <c r="BW34" s="366">
        <f>IF(BY34="","",MAX(C34:D43,U34:V43,AM34:AN43,BE34:BF43)+1)</f>
        <v>17</v>
      </c>
      <c r="BX34" s="366"/>
      <c r="BY34" s="365" t="str">
        <f>IF('各会計、関係団体の財政状況及び健全化判断比率'!B68="","",'各会計、関係団体の財政状況及び健全化判断比率'!B68)</f>
        <v>岐阜県市町村職員退職手当組合</v>
      </c>
      <c r="BZ34" s="365"/>
      <c r="CA34" s="365"/>
      <c r="CB34" s="365"/>
      <c r="CC34" s="365"/>
      <c r="CD34" s="365"/>
      <c r="CE34" s="365"/>
      <c r="CF34" s="365"/>
      <c r="CG34" s="365"/>
      <c r="CH34" s="365"/>
      <c r="CI34" s="365"/>
      <c r="CJ34" s="365"/>
      <c r="CK34" s="365"/>
      <c r="CL34" s="365"/>
      <c r="CM34" s="365"/>
      <c r="CN34" s="193"/>
      <c r="CO34" s="366">
        <f>IF(CQ34="","",MAX(C34:D43,U34:V43,AM34:AN43,BE34:BF43,BW34:BX43)+1)</f>
        <v>22</v>
      </c>
      <c r="CP34" s="366"/>
      <c r="CQ34" s="365" t="str">
        <f>IF('各会計、関係団体の財政状況及び健全化判断比率'!BS7="","",'各会計、関係団体の財政状況及び健全化判断比率'!BS7)</f>
        <v>（一財）郡上八幡産業振興公社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青少年育英奨学資金貸付特別会計</v>
      </c>
      <c r="F35" s="365"/>
      <c r="G35" s="365"/>
      <c r="H35" s="365"/>
      <c r="I35" s="365"/>
      <c r="J35" s="365"/>
      <c r="K35" s="365"/>
      <c r="L35" s="365"/>
      <c r="M35" s="365"/>
      <c r="N35" s="365"/>
      <c r="O35" s="365"/>
      <c r="P35" s="365"/>
      <c r="Q35" s="365"/>
      <c r="R35" s="365"/>
      <c r="S35" s="365"/>
      <c r="T35" s="193"/>
      <c r="U35" s="366">
        <f>IF(W35="","",U34+1)</f>
        <v>6</v>
      </c>
      <c r="V35" s="366"/>
      <c r="W35" s="365" t="str">
        <f>IF('各会計、関係団体の財政状況及び健全化判断比率'!B29="","",'各会計、関係団体の財政状況及び健全化判断比率'!B29)</f>
        <v>国民健康保険特別会計（直営診療施設勘定）</v>
      </c>
      <c r="X35" s="365"/>
      <c r="Y35" s="365"/>
      <c r="Z35" s="365"/>
      <c r="AA35" s="365"/>
      <c r="AB35" s="365"/>
      <c r="AC35" s="365"/>
      <c r="AD35" s="365"/>
      <c r="AE35" s="365"/>
      <c r="AF35" s="365"/>
      <c r="AG35" s="365"/>
      <c r="AH35" s="365"/>
      <c r="AI35" s="365"/>
      <c r="AJ35" s="365"/>
      <c r="AK35" s="365"/>
      <c r="AL35" s="193"/>
      <c r="AM35" s="366">
        <f t="shared" ref="AM35:AM43" si="0">IF(AO35="","",AM34+1)</f>
        <v>12</v>
      </c>
      <c r="AN35" s="366"/>
      <c r="AO35" s="365" t="str">
        <f>IF('各会計、関係団体の財政状況及び健全化判断比率'!B35="","",'各会計、関係団体の財政状況及び健全化判断比率'!B35)</f>
        <v>病院事業会計</v>
      </c>
      <c r="AP35" s="365"/>
      <c r="AQ35" s="365"/>
      <c r="AR35" s="365"/>
      <c r="AS35" s="365"/>
      <c r="AT35" s="365"/>
      <c r="AU35" s="365"/>
      <c r="AV35" s="365"/>
      <c r="AW35" s="365"/>
      <c r="AX35" s="365"/>
      <c r="AY35" s="365"/>
      <c r="AZ35" s="365"/>
      <c r="BA35" s="365"/>
      <c r="BB35" s="365"/>
      <c r="BC35" s="365"/>
      <c r="BD35" s="193"/>
      <c r="BE35" s="366">
        <f t="shared" ref="BE35:BE43" si="1">IF(BG35="","",BE34+1)</f>
        <v>14</v>
      </c>
      <c r="BF35" s="366"/>
      <c r="BG35" s="365" t="str">
        <f>IF('各会計、関係団体の財政状況及び健全化判断比率'!B37="","",'各会計、関係団体の財政状況及び健全化判断比率'!B37)</f>
        <v>下水道事業特別会計</v>
      </c>
      <c r="BH35" s="365"/>
      <c r="BI35" s="365"/>
      <c r="BJ35" s="365"/>
      <c r="BK35" s="365"/>
      <c r="BL35" s="365"/>
      <c r="BM35" s="365"/>
      <c r="BN35" s="365"/>
      <c r="BO35" s="365"/>
      <c r="BP35" s="365"/>
      <c r="BQ35" s="365"/>
      <c r="BR35" s="365"/>
      <c r="BS35" s="365"/>
      <c r="BT35" s="365"/>
      <c r="BU35" s="365"/>
      <c r="BV35" s="193"/>
      <c r="BW35" s="366">
        <f t="shared" ref="BW35:BW43" si="2">IF(BY35="","",BW34+1)</f>
        <v>18</v>
      </c>
      <c r="BX35" s="366"/>
      <c r="BY35" s="365" t="str">
        <f>IF('各会計、関係団体の財政状況及び健全化判断比率'!B69="","",'各会計、関係団体の財政状況及び健全化判断比率'!B69)</f>
        <v>岐阜県市町村会館組合</v>
      </c>
      <c r="BZ35" s="365"/>
      <c r="CA35" s="365"/>
      <c r="CB35" s="365"/>
      <c r="CC35" s="365"/>
      <c r="CD35" s="365"/>
      <c r="CE35" s="365"/>
      <c r="CF35" s="365"/>
      <c r="CG35" s="365"/>
      <c r="CH35" s="365"/>
      <c r="CI35" s="365"/>
      <c r="CJ35" s="365"/>
      <c r="CK35" s="365"/>
      <c r="CL35" s="365"/>
      <c r="CM35" s="365"/>
      <c r="CN35" s="193"/>
      <c r="CO35" s="366">
        <f t="shared" ref="CO35:CO43" si="3">IF(CQ35="","",CO34+1)</f>
        <v>23</v>
      </c>
      <c r="CP35" s="366"/>
      <c r="CQ35" s="365" t="str">
        <f>IF('各会計、関係団体の財政状況及び健全化判断比率'!BS8="","",'各会計、関係団体の財政状況及び健全化判断比率'!BS8)</f>
        <v>郡上大和総合開発</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f>IF(E36="","",C35+1)</f>
        <v>3</v>
      </c>
      <c r="D36" s="366"/>
      <c r="E36" s="365" t="str">
        <f>IF('各会計、関係団体の財政状況及び健全化判断比率'!B9="","",'各会計、関係団体の財政状況及び健全化判断比率'!B9)</f>
        <v>鉄道経営対策事業基金特別会計</v>
      </c>
      <c r="F36" s="365"/>
      <c r="G36" s="365"/>
      <c r="H36" s="365"/>
      <c r="I36" s="365"/>
      <c r="J36" s="365"/>
      <c r="K36" s="365"/>
      <c r="L36" s="365"/>
      <c r="M36" s="365"/>
      <c r="N36" s="365"/>
      <c r="O36" s="365"/>
      <c r="P36" s="365"/>
      <c r="Q36" s="365"/>
      <c r="R36" s="365"/>
      <c r="S36" s="365"/>
      <c r="T36" s="193"/>
      <c r="U36" s="366">
        <f t="shared" ref="U36:U43" si="4">IF(W36="","",U35+1)</f>
        <v>7</v>
      </c>
      <c r="V36" s="366"/>
      <c r="W36" s="365" t="str">
        <f>IF('各会計、関係団体の財政状況及び健全化判断比率'!B30="","",'各会計、関係団体の財政状況及び健全化判断比率'!B30)</f>
        <v>介護保険特別会計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f t="shared" si="1"/>
        <v>15</v>
      </c>
      <c r="BF36" s="366"/>
      <c r="BG36" s="365" t="str">
        <f>IF('各会計、関係団体の財政状況及び健全化判断比率'!B38="","",'各会計、関係団体の財政状況及び健全化判断比率'!B38)</f>
        <v>小水力発電事業特別会計</v>
      </c>
      <c r="BH36" s="365"/>
      <c r="BI36" s="365"/>
      <c r="BJ36" s="365"/>
      <c r="BK36" s="365"/>
      <c r="BL36" s="365"/>
      <c r="BM36" s="365"/>
      <c r="BN36" s="365"/>
      <c r="BO36" s="365"/>
      <c r="BP36" s="365"/>
      <c r="BQ36" s="365"/>
      <c r="BR36" s="365"/>
      <c r="BS36" s="365"/>
      <c r="BT36" s="365"/>
      <c r="BU36" s="365"/>
      <c r="BV36" s="193"/>
      <c r="BW36" s="366">
        <f t="shared" si="2"/>
        <v>19</v>
      </c>
      <c r="BX36" s="366"/>
      <c r="BY36" s="365" t="str">
        <f>IF('各会計、関係団体の財政状況及び健全化判断比率'!B70="","",'各会計、関係団体の財政状況及び健全化判断比率'!B70)</f>
        <v>岐阜県後期高齢者医療広域連合（一般会計）</v>
      </c>
      <c r="BZ36" s="365"/>
      <c r="CA36" s="365"/>
      <c r="CB36" s="365"/>
      <c r="CC36" s="365"/>
      <c r="CD36" s="365"/>
      <c r="CE36" s="365"/>
      <c r="CF36" s="365"/>
      <c r="CG36" s="365"/>
      <c r="CH36" s="365"/>
      <c r="CI36" s="365"/>
      <c r="CJ36" s="365"/>
      <c r="CK36" s="365"/>
      <c r="CL36" s="365"/>
      <c r="CM36" s="365"/>
      <c r="CN36" s="193"/>
      <c r="CO36" s="366">
        <f t="shared" si="3"/>
        <v>24</v>
      </c>
      <c r="CP36" s="366"/>
      <c r="CQ36" s="365" t="str">
        <f>IF('各会計、関係団体の財政状況及び健全化判断比率'!BS9="","",'各会計、関係団体の財政状況及び健全化判断比率'!BS9)</f>
        <v>㈲阿弥陀ケ滝観光</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f>IF(E37="","",C36+1)</f>
        <v>4</v>
      </c>
      <c r="D37" s="366"/>
      <c r="E37" s="365" t="str">
        <f>IF('各会計、関係団体の財政状況及び健全化判断比率'!B10="","",'各会計、関係団体の財政状況及び健全化判断比率'!B10)</f>
        <v>ケーブルテレビ事業特別会計</v>
      </c>
      <c r="F37" s="365"/>
      <c r="G37" s="365"/>
      <c r="H37" s="365"/>
      <c r="I37" s="365"/>
      <c r="J37" s="365"/>
      <c r="K37" s="365"/>
      <c r="L37" s="365"/>
      <c r="M37" s="365"/>
      <c r="N37" s="365"/>
      <c r="O37" s="365"/>
      <c r="P37" s="365"/>
      <c r="Q37" s="365"/>
      <c r="R37" s="365"/>
      <c r="S37" s="365"/>
      <c r="T37" s="193"/>
      <c r="U37" s="366">
        <f t="shared" si="4"/>
        <v>8</v>
      </c>
      <c r="V37" s="366"/>
      <c r="W37" s="365" t="str">
        <f>IF('各会計、関係団体の財政状況及び健全化判断比率'!B31="","",'各会計、関係団体の財政状況及び健全化判断比率'!B31)</f>
        <v>後期高齢者医療特別会計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f t="shared" si="1"/>
        <v>16</v>
      </c>
      <c r="BF37" s="366"/>
      <c r="BG37" s="365" t="str">
        <f>IF('各会計、関係団体の財政状況及び健全化判断比率'!B39="","",'各会計、関係団体の財政状況及び健全化判断比率'!B39)</f>
        <v>宅地開発特別会計</v>
      </c>
      <c r="BH37" s="365"/>
      <c r="BI37" s="365"/>
      <c r="BJ37" s="365"/>
      <c r="BK37" s="365"/>
      <c r="BL37" s="365"/>
      <c r="BM37" s="365"/>
      <c r="BN37" s="365"/>
      <c r="BO37" s="365"/>
      <c r="BP37" s="365"/>
      <c r="BQ37" s="365"/>
      <c r="BR37" s="365"/>
      <c r="BS37" s="365"/>
      <c r="BT37" s="365"/>
      <c r="BU37" s="365"/>
      <c r="BV37" s="193"/>
      <c r="BW37" s="366">
        <f t="shared" si="2"/>
        <v>20</v>
      </c>
      <c r="BX37" s="366"/>
      <c r="BY37" s="365" t="str">
        <f>IF('各会計、関係団体の財政状況及び健全化判断比率'!B71="","",'各会計、関係団体の財政状況及び健全化判断比率'!B71)</f>
        <v>岐阜県後期高齢者医療広域連合（特別会計）</v>
      </c>
      <c r="BZ37" s="365"/>
      <c r="CA37" s="365"/>
      <c r="CB37" s="365"/>
      <c r="CC37" s="365"/>
      <c r="CD37" s="365"/>
      <c r="CE37" s="365"/>
      <c r="CF37" s="365"/>
      <c r="CG37" s="365"/>
      <c r="CH37" s="365"/>
      <c r="CI37" s="365"/>
      <c r="CJ37" s="365"/>
      <c r="CK37" s="365"/>
      <c r="CL37" s="365"/>
      <c r="CM37" s="365"/>
      <c r="CN37" s="193"/>
      <c r="CO37" s="366">
        <f t="shared" si="3"/>
        <v>25</v>
      </c>
      <c r="CP37" s="366"/>
      <c r="CQ37" s="365" t="str">
        <f>IF('各会計、関係団体の財政状況及び健全化判断比率'!BS10="","",'各会計、関係団体の財政状況及び健全化判断比率'!BS10)</f>
        <v>㈱伊野原の郷</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f t="shared" si="4"/>
        <v>9</v>
      </c>
      <c r="V38" s="366"/>
      <c r="W38" s="365" t="str">
        <f>IF('各会計、関係団体の財政状況及び健全化判断比率'!B32="","",'各会計、関係団体の財政状況及び健全化判断比率'!B32)</f>
        <v>介護サービス事業特別会計</v>
      </c>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21</v>
      </c>
      <c r="BX38" s="366"/>
      <c r="BY38" s="365" t="str">
        <f>IF('各会計、関係団体の財政状況及び健全化判断比率'!B72="","",'各会計、関係団体の財政状況及び健全化判断比率'!B72)</f>
        <v>中濃地域農業共済事務組合</v>
      </c>
      <c r="BZ38" s="365"/>
      <c r="CA38" s="365"/>
      <c r="CB38" s="365"/>
      <c r="CC38" s="365"/>
      <c r="CD38" s="365"/>
      <c r="CE38" s="365"/>
      <c r="CF38" s="365"/>
      <c r="CG38" s="365"/>
      <c r="CH38" s="365"/>
      <c r="CI38" s="365"/>
      <c r="CJ38" s="365"/>
      <c r="CK38" s="365"/>
      <c r="CL38" s="365"/>
      <c r="CM38" s="365"/>
      <c r="CN38" s="193"/>
      <c r="CO38" s="366">
        <f t="shared" si="3"/>
        <v>26</v>
      </c>
      <c r="CP38" s="366"/>
      <c r="CQ38" s="365" t="str">
        <f>IF('各会計、関係団体の財政状況及び健全化判断比率'!BS11="","",'各会計、関係団体の財政状況及び健全化判断比率'!BS11)</f>
        <v>㈱ハイウェイたかす</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f t="shared" si="4"/>
        <v>10</v>
      </c>
      <c r="V39" s="366"/>
      <c r="W39" s="365" t="str">
        <f>IF('各会計、関係団体の財政状況及び健全化判断比率'!B33="","",'各会計、関係団体の財政状況及び健全化判断比率'!B33)</f>
        <v>駐車場事業特別会計</v>
      </c>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f t="shared" si="3"/>
        <v>27</v>
      </c>
      <c r="CP39" s="366"/>
      <c r="CQ39" s="365" t="str">
        <f>IF('各会計、関係団体の財政状況及び健全化判断比率'!BS12="","",'各会計、関係団体の財政状況及び健全化判断比率'!BS12)</f>
        <v>㈱イーグル</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f t="shared" si="3"/>
        <v>28</v>
      </c>
      <c r="CP40" s="366"/>
      <c r="CQ40" s="365" t="str">
        <f>IF('各会計、関係団体の財政状況及び健全化判断比率'!BS13="","",'各会計、関係団体の財政状況及び健全化判断比率'!BS13)</f>
        <v>㈱ネーブルみなみ</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f t="shared" si="3"/>
        <v>29</v>
      </c>
      <c r="CP41" s="366"/>
      <c r="CQ41" s="365" t="str">
        <f>IF('各会計、関係団体の財政状況及び健全化判断比率'!BS14="","",'各会計、関係団体の財政状況及び健全化判断比率'!BS14)</f>
        <v>㈱ジェイエムみなみ</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f t="shared" si="3"/>
        <v>30</v>
      </c>
      <c r="CP42" s="366"/>
      <c r="CQ42" s="365" t="str">
        <f>IF('各会計、関係団体の財政状況及び健全化判断比率'!BS15="","",'各会計、関係団体の財政状況及び健全化判断比率'!BS15)</f>
        <v>奥濃飛白山観光㈱</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f t="shared" si="3"/>
        <v>31</v>
      </c>
      <c r="CP43" s="366"/>
      <c r="CQ43" s="365" t="str">
        <f>IF('各会計、関係団体の財政状況及び健全化判断比率'!BS16="","",'各会計、関係団体の財政状況及び健全化判断比率'!BS16)</f>
        <v>㈱郡上ネット</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3I+0KjFBeHC+uxlHooSOd2t3XuqVOwHP4bOE3zFF1MowsW2F5hs8N8SjYcpRMc/fFQLohysqRtJTfuYkwukHqA==" saltValue="LuxpQsqsov28YcAaMZ6Xh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86" t="s">
        <v>572</v>
      </c>
      <c r="D34" s="1186"/>
      <c r="E34" s="1187"/>
      <c r="F34" s="32">
        <v>5.75</v>
      </c>
      <c r="G34" s="33">
        <v>6.34</v>
      </c>
      <c r="H34" s="33">
        <v>6.89</v>
      </c>
      <c r="I34" s="33">
        <v>7.36</v>
      </c>
      <c r="J34" s="34">
        <v>7.1</v>
      </c>
      <c r="K34" s="22"/>
      <c r="L34" s="22"/>
      <c r="M34" s="22"/>
      <c r="N34" s="22"/>
      <c r="O34" s="22"/>
      <c r="P34" s="22"/>
    </row>
    <row r="35" spans="1:16" ht="39" customHeight="1" x14ac:dyDescent="0.15">
      <c r="A35" s="22"/>
      <c r="B35" s="35"/>
      <c r="C35" s="1180" t="s">
        <v>573</v>
      </c>
      <c r="D35" s="1181"/>
      <c r="E35" s="1182"/>
      <c r="F35" s="36">
        <v>4.01</v>
      </c>
      <c r="G35" s="37">
        <v>3.9</v>
      </c>
      <c r="H35" s="37">
        <v>4.3899999999999997</v>
      </c>
      <c r="I35" s="37">
        <v>5.03</v>
      </c>
      <c r="J35" s="38">
        <v>4.68</v>
      </c>
      <c r="K35" s="22"/>
      <c r="L35" s="22"/>
      <c r="M35" s="22"/>
      <c r="N35" s="22"/>
      <c r="O35" s="22"/>
      <c r="P35" s="22"/>
    </row>
    <row r="36" spans="1:16" ht="39" customHeight="1" x14ac:dyDescent="0.15">
      <c r="A36" s="22"/>
      <c r="B36" s="35"/>
      <c r="C36" s="1180" t="s">
        <v>574</v>
      </c>
      <c r="D36" s="1181"/>
      <c r="E36" s="1182"/>
      <c r="F36" s="36">
        <v>0.93</v>
      </c>
      <c r="G36" s="37">
        <v>1.29</v>
      </c>
      <c r="H36" s="37">
        <v>1.17</v>
      </c>
      <c r="I36" s="37">
        <v>1.56</v>
      </c>
      <c r="J36" s="38">
        <v>2.77</v>
      </c>
      <c r="K36" s="22"/>
      <c r="L36" s="22"/>
      <c r="M36" s="22"/>
      <c r="N36" s="22"/>
      <c r="O36" s="22"/>
      <c r="P36" s="22"/>
    </row>
    <row r="37" spans="1:16" ht="39" customHeight="1" x14ac:dyDescent="0.15">
      <c r="A37" s="22"/>
      <c r="B37" s="35"/>
      <c r="C37" s="1180" t="s">
        <v>575</v>
      </c>
      <c r="D37" s="1181"/>
      <c r="E37" s="1182"/>
      <c r="F37" s="36">
        <v>5.85</v>
      </c>
      <c r="G37" s="37">
        <v>5.7</v>
      </c>
      <c r="H37" s="37">
        <v>5.29</v>
      </c>
      <c r="I37" s="37">
        <v>4.28</v>
      </c>
      <c r="J37" s="38">
        <v>2.48</v>
      </c>
      <c r="K37" s="22"/>
      <c r="L37" s="22"/>
      <c r="M37" s="22"/>
      <c r="N37" s="22"/>
      <c r="O37" s="22"/>
      <c r="P37" s="22"/>
    </row>
    <row r="38" spans="1:16" ht="39" customHeight="1" x14ac:dyDescent="0.15">
      <c r="A38" s="22"/>
      <c r="B38" s="35"/>
      <c r="C38" s="1180" t="s">
        <v>576</v>
      </c>
      <c r="D38" s="1181"/>
      <c r="E38" s="1182"/>
      <c r="F38" s="36">
        <v>0.11</v>
      </c>
      <c r="G38" s="37">
        <v>0.28000000000000003</v>
      </c>
      <c r="H38" s="37">
        <v>0.78</v>
      </c>
      <c r="I38" s="37">
        <v>1</v>
      </c>
      <c r="J38" s="38">
        <v>1.07</v>
      </c>
      <c r="K38" s="22"/>
      <c r="L38" s="22"/>
      <c r="M38" s="22"/>
      <c r="N38" s="22"/>
      <c r="O38" s="22"/>
      <c r="P38" s="22"/>
    </row>
    <row r="39" spans="1:16" ht="39" customHeight="1" x14ac:dyDescent="0.15">
      <c r="A39" s="22"/>
      <c r="B39" s="35"/>
      <c r="C39" s="1180" t="s">
        <v>577</v>
      </c>
      <c r="D39" s="1181"/>
      <c r="E39" s="1182"/>
      <c r="F39" s="36">
        <v>0.1</v>
      </c>
      <c r="G39" s="37">
        <v>0.11</v>
      </c>
      <c r="H39" s="37">
        <v>0.11</v>
      </c>
      <c r="I39" s="37">
        <v>0.13</v>
      </c>
      <c r="J39" s="38">
        <v>0.55000000000000004</v>
      </c>
      <c r="K39" s="22"/>
      <c r="L39" s="22"/>
      <c r="M39" s="22"/>
      <c r="N39" s="22"/>
      <c r="O39" s="22"/>
      <c r="P39" s="22"/>
    </row>
    <row r="40" spans="1:16" ht="39" customHeight="1" x14ac:dyDescent="0.15">
      <c r="A40" s="22"/>
      <c r="B40" s="35"/>
      <c r="C40" s="1180" t="s">
        <v>578</v>
      </c>
      <c r="D40" s="1181"/>
      <c r="E40" s="1182"/>
      <c r="F40" s="36">
        <v>0.05</v>
      </c>
      <c r="G40" s="37">
        <v>0.06</v>
      </c>
      <c r="H40" s="37">
        <v>0.09</v>
      </c>
      <c r="I40" s="37">
        <v>0.09</v>
      </c>
      <c r="J40" s="38">
        <v>0.15</v>
      </c>
      <c r="K40" s="22"/>
      <c r="L40" s="22"/>
      <c r="M40" s="22"/>
      <c r="N40" s="22"/>
      <c r="O40" s="22"/>
      <c r="P40" s="22"/>
    </row>
    <row r="41" spans="1:16" ht="39" customHeight="1" x14ac:dyDescent="0.15">
      <c r="A41" s="22"/>
      <c r="B41" s="35"/>
      <c r="C41" s="1180" t="s">
        <v>579</v>
      </c>
      <c r="D41" s="1181"/>
      <c r="E41" s="1182"/>
      <c r="F41" s="36">
        <v>0.1</v>
      </c>
      <c r="G41" s="37">
        <v>0.1</v>
      </c>
      <c r="H41" s="37">
        <v>0.11</v>
      </c>
      <c r="I41" s="37">
        <v>0.12</v>
      </c>
      <c r="J41" s="38">
        <v>0.14000000000000001</v>
      </c>
      <c r="K41" s="22"/>
      <c r="L41" s="22"/>
      <c r="M41" s="22"/>
      <c r="N41" s="22"/>
      <c r="O41" s="22"/>
      <c r="P41" s="22"/>
    </row>
    <row r="42" spans="1:16" ht="39" customHeight="1" x14ac:dyDescent="0.15">
      <c r="A42" s="22"/>
      <c r="B42" s="39"/>
      <c r="C42" s="1180" t="s">
        <v>580</v>
      </c>
      <c r="D42" s="1181"/>
      <c r="E42" s="1182"/>
      <c r="F42" s="36" t="s">
        <v>524</v>
      </c>
      <c r="G42" s="37" t="s">
        <v>524</v>
      </c>
      <c r="H42" s="37" t="s">
        <v>524</v>
      </c>
      <c r="I42" s="37" t="s">
        <v>524</v>
      </c>
      <c r="J42" s="38" t="s">
        <v>524</v>
      </c>
      <c r="K42" s="22"/>
      <c r="L42" s="22"/>
      <c r="M42" s="22"/>
      <c r="N42" s="22"/>
      <c r="O42" s="22"/>
      <c r="P42" s="22"/>
    </row>
    <row r="43" spans="1:16" ht="39" customHeight="1" thickBot="1" x14ac:dyDescent="0.2">
      <c r="A43" s="22"/>
      <c r="B43" s="40"/>
      <c r="C43" s="1183" t="s">
        <v>581</v>
      </c>
      <c r="D43" s="1184"/>
      <c r="E43" s="1185"/>
      <c r="F43" s="41">
        <v>0.32</v>
      </c>
      <c r="G43" s="42">
        <v>0.37</v>
      </c>
      <c r="H43" s="42">
        <v>0.28000000000000003</v>
      </c>
      <c r="I43" s="42">
        <v>0.23</v>
      </c>
      <c r="J43" s="43">
        <v>0.27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cc9xz8nc/NJ0VecjITVE0y2T+nNpoRJ9Z6Fy96LVe83RI2ksmMwUza8djZegiAPuSUrAvaYcvltHzV+tpHnNg==" saltValue="wxqrBSBvAZc8o0I2IxwQ9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96" t="s">
        <v>10</v>
      </c>
      <c r="C45" s="1197"/>
      <c r="D45" s="58"/>
      <c r="E45" s="1202" t="s">
        <v>11</v>
      </c>
      <c r="F45" s="1202"/>
      <c r="G45" s="1202"/>
      <c r="H45" s="1202"/>
      <c r="I45" s="1202"/>
      <c r="J45" s="1203"/>
      <c r="K45" s="59">
        <v>5465</v>
      </c>
      <c r="L45" s="60">
        <v>5241</v>
      </c>
      <c r="M45" s="60">
        <v>5065</v>
      </c>
      <c r="N45" s="60">
        <v>4784</v>
      </c>
      <c r="O45" s="61">
        <v>4501</v>
      </c>
      <c r="P45" s="48"/>
      <c r="Q45" s="48"/>
      <c r="R45" s="48"/>
      <c r="S45" s="48"/>
      <c r="T45" s="48"/>
      <c r="U45" s="48"/>
    </row>
    <row r="46" spans="1:21" ht="30.75" customHeight="1" x14ac:dyDescent="0.15">
      <c r="A46" s="48"/>
      <c r="B46" s="1198"/>
      <c r="C46" s="1199"/>
      <c r="D46" s="62"/>
      <c r="E46" s="1190" t="s">
        <v>12</v>
      </c>
      <c r="F46" s="1190"/>
      <c r="G46" s="1190"/>
      <c r="H46" s="1190"/>
      <c r="I46" s="1190"/>
      <c r="J46" s="1191"/>
      <c r="K46" s="63" t="s">
        <v>524</v>
      </c>
      <c r="L46" s="64" t="s">
        <v>524</v>
      </c>
      <c r="M46" s="64" t="s">
        <v>524</v>
      </c>
      <c r="N46" s="64" t="s">
        <v>524</v>
      </c>
      <c r="O46" s="65" t="s">
        <v>524</v>
      </c>
      <c r="P46" s="48"/>
      <c r="Q46" s="48"/>
      <c r="R46" s="48"/>
      <c r="S46" s="48"/>
      <c r="T46" s="48"/>
      <c r="U46" s="48"/>
    </row>
    <row r="47" spans="1:21" ht="30.75" customHeight="1" x14ac:dyDescent="0.15">
      <c r="A47" s="48"/>
      <c r="B47" s="1198"/>
      <c r="C47" s="1199"/>
      <c r="D47" s="62"/>
      <c r="E47" s="1190" t="s">
        <v>13</v>
      </c>
      <c r="F47" s="1190"/>
      <c r="G47" s="1190"/>
      <c r="H47" s="1190"/>
      <c r="I47" s="1190"/>
      <c r="J47" s="1191"/>
      <c r="K47" s="63" t="s">
        <v>524</v>
      </c>
      <c r="L47" s="64" t="s">
        <v>524</v>
      </c>
      <c r="M47" s="64" t="s">
        <v>524</v>
      </c>
      <c r="N47" s="64" t="s">
        <v>524</v>
      </c>
      <c r="O47" s="65" t="s">
        <v>524</v>
      </c>
      <c r="P47" s="48"/>
      <c r="Q47" s="48"/>
      <c r="R47" s="48"/>
      <c r="S47" s="48"/>
      <c r="T47" s="48"/>
      <c r="U47" s="48"/>
    </row>
    <row r="48" spans="1:21" ht="30.75" customHeight="1" x14ac:dyDescent="0.15">
      <c r="A48" s="48"/>
      <c r="B48" s="1198"/>
      <c r="C48" s="1199"/>
      <c r="D48" s="62"/>
      <c r="E48" s="1190" t="s">
        <v>14</v>
      </c>
      <c r="F48" s="1190"/>
      <c r="G48" s="1190"/>
      <c r="H48" s="1190"/>
      <c r="I48" s="1190"/>
      <c r="J48" s="1191"/>
      <c r="K48" s="63">
        <v>1798</v>
      </c>
      <c r="L48" s="64">
        <v>1670</v>
      </c>
      <c r="M48" s="64">
        <v>1719</v>
      </c>
      <c r="N48" s="64">
        <v>1762</v>
      </c>
      <c r="O48" s="65">
        <v>1825</v>
      </c>
      <c r="P48" s="48"/>
      <c r="Q48" s="48"/>
      <c r="R48" s="48"/>
      <c r="S48" s="48"/>
      <c r="T48" s="48"/>
      <c r="U48" s="48"/>
    </row>
    <row r="49" spans="1:21" ht="30.75" customHeight="1" x14ac:dyDescent="0.15">
      <c r="A49" s="48"/>
      <c r="B49" s="1198"/>
      <c r="C49" s="1199"/>
      <c r="D49" s="62"/>
      <c r="E49" s="1190" t="s">
        <v>15</v>
      </c>
      <c r="F49" s="1190"/>
      <c r="G49" s="1190"/>
      <c r="H49" s="1190"/>
      <c r="I49" s="1190"/>
      <c r="J49" s="1191"/>
      <c r="K49" s="63" t="s">
        <v>524</v>
      </c>
      <c r="L49" s="64" t="s">
        <v>524</v>
      </c>
      <c r="M49" s="64" t="s">
        <v>524</v>
      </c>
      <c r="N49" s="64" t="s">
        <v>524</v>
      </c>
      <c r="O49" s="65" t="s">
        <v>524</v>
      </c>
      <c r="P49" s="48"/>
      <c r="Q49" s="48"/>
      <c r="R49" s="48"/>
      <c r="S49" s="48"/>
      <c r="T49" s="48"/>
      <c r="U49" s="48"/>
    </row>
    <row r="50" spans="1:21" ht="30.75" customHeight="1" x14ac:dyDescent="0.15">
      <c r="A50" s="48"/>
      <c r="B50" s="1198"/>
      <c r="C50" s="1199"/>
      <c r="D50" s="62"/>
      <c r="E50" s="1190" t="s">
        <v>16</v>
      </c>
      <c r="F50" s="1190"/>
      <c r="G50" s="1190"/>
      <c r="H50" s="1190"/>
      <c r="I50" s="1190"/>
      <c r="J50" s="1191"/>
      <c r="K50" s="63">
        <v>2</v>
      </c>
      <c r="L50" s="64">
        <v>4</v>
      </c>
      <c r="M50" s="64">
        <v>4</v>
      </c>
      <c r="N50" s="64">
        <v>4</v>
      </c>
      <c r="O50" s="65">
        <v>3</v>
      </c>
      <c r="P50" s="48"/>
      <c r="Q50" s="48"/>
      <c r="R50" s="48"/>
      <c r="S50" s="48"/>
      <c r="T50" s="48"/>
      <c r="U50" s="48"/>
    </row>
    <row r="51" spans="1:21" ht="30.75" customHeight="1" x14ac:dyDescent="0.15">
      <c r="A51" s="48"/>
      <c r="B51" s="1200"/>
      <c r="C51" s="1201"/>
      <c r="D51" s="66"/>
      <c r="E51" s="1190" t="s">
        <v>17</v>
      </c>
      <c r="F51" s="1190"/>
      <c r="G51" s="1190"/>
      <c r="H51" s="1190"/>
      <c r="I51" s="1190"/>
      <c r="J51" s="1191"/>
      <c r="K51" s="63">
        <v>2</v>
      </c>
      <c r="L51" s="64">
        <v>2</v>
      </c>
      <c r="M51" s="64">
        <v>1</v>
      </c>
      <c r="N51" s="64">
        <v>0</v>
      </c>
      <c r="O51" s="65">
        <v>0</v>
      </c>
      <c r="P51" s="48"/>
      <c r="Q51" s="48"/>
      <c r="R51" s="48"/>
      <c r="S51" s="48"/>
      <c r="T51" s="48"/>
      <c r="U51" s="48"/>
    </row>
    <row r="52" spans="1:21" ht="30.75" customHeight="1" x14ac:dyDescent="0.15">
      <c r="A52" s="48"/>
      <c r="B52" s="1188" t="s">
        <v>18</v>
      </c>
      <c r="C52" s="1189"/>
      <c r="D52" s="66"/>
      <c r="E52" s="1190" t="s">
        <v>19</v>
      </c>
      <c r="F52" s="1190"/>
      <c r="G52" s="1190"/>
      <c r="H52" s="1190"/>
      <c r="I52" s="1190"/>
      <c r="J52" s="1191"/>
      <c r="K52" s="63">
        <v>4866</v>
      </c>
      <c r="L52" s="64">
        <v>4989</v>
      </c>
      <c r="M52" s="64">
        <v>4945</v>
      </c>
      <c r="N52" s="64">
        <v>4689</v>
      </c>
      <c r="O52" s="65">
        <v>4641</v>
      </c>
      <c r="P52" s="48"/>
      <c r="Q52" s="48"/>
      <c r="R52" s="48"/>
      <c r="S52" s="48"/>
      <c r="T52" s="48"/>
      <c r="U52" s="48"/>
    </row>
    <row r="53" spans="1:21" ht="30.75" customHeight="1" thickBot="1" x14ac:dyDescent="0.2">
      <c r="A53" s="48"/>
      <c r="B53" s="1192" t="s">
        <v>20</v>
      </c>
      <c r="C53" s="1193"/>
      <c r="D53" s="67"/>
      <c r="E53" s="1194" t="s">
        <v>21</v>
      </c>
      <c r="F53" s="1194"/>
      <c r="G53" s="1194"/>
      <c r="H53" s="1194"/>
      <c r="I53" s="1194"/>
      <c r="J53" s="1195"/>
      <c r="K53" s="68">
        <v>2401</v>
      </c>
      <c r="L53" s="69">
        <v>1928</v>
      </c>
      <c r="M53" s="69">
        <v>1844</v>
      </c>
      <c r="N53" s="69">
        <v>1861</v>
      </c>
      <c r="O53" s="70">
        <v>1688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6BApsJ1B1mw+VRGOWC/ZhPRVIkoCJSfp7hlNWhlLi8L9MKjBZph+dR4taDq5VPCMRSx5bCdP5z5eHfvXm/iIAA==" saltValue="4bk0q86/eRCWYlZe4m7QP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566</v>
      </c>
      <c r="J40" s="79" t="s">
        <v>567</v>
      </c>
      <c r="K40" s="79" t="s">
        <v>568</v>
      </c>
      <c r="L40" s="79" t="s">
        <v>569</v>
      </c>
      <c r="M40" s="80" t="s">
        <v>570</v>
      </c>
    </row>
    <row r="41" spans="2:13" ht="27.75" customHeight="1" x14ac:dyDescent="0.15">
      <c r="B41" s="1216" t="s">
        <v>23</v>
      </c>
      <c r="C41" s="1217"/>
      <c r="D41" s="81"/>
      <c r="E41" s="1218" t="s">
        <v>24</v>
      </c>
      <c r="F41" s="1218"/>
      <c r="G41" s="1218"/>
      <c r="H41" s="1219"/>
      <c r="I41" s="82">
        <v>40839</v>
      </c>
      <c r="J41" s="83">
        <v>38676</v>
      </c>
      <c r="K41" s="83">
        <v>36294</v>
      </c>
      <c r="L41" s="83">
        <v>33631</v>
      </c>
      <c r="M41" s="84">
        <v>33942</v>
      </c>
    </row>
    <row r="42" spans="2:13" ht="27.75" customHeight="1" x14ac:dyDescent="0.15">
      <c r="B42" s="1206"/>
      <c r="C42" s="1207"/>
      <c r="D42" s="85"/>
      <c r="E42" s="1210" t="s">
        <v>25</v>
      </c>
      <c r="F42" s="1210"/>
      <c r="G42" s="1210"/>
      <c r="H42" s="1211"/>
      <c r="I42" s="86">
        <v>29</v>
      </c>
      <c r="J42" s="87">
        <v>26</v>
      </c>
      <c r="K42" s="87">
        <v>22</v>
      </c>
      <c r="L42" s="87">
        <v>18</v>
      </c>
      <c r="M42" s="88">
        <v>16</v>
      </c>
    </row>
    <row r="43" spans="2:13" ht="27.75" customHeight="1" x14ac:dyDescent="0.15">
      <c r="B43" s="1206"/>
      <c r="C43" s="1207"/>
      <c r="D43" s="85"/>
      <c r="E43" s="1210" t="s">
        <v>26</v>
      </c>
      <c r="F43" s="1210"/>
      <c r="G43" s="1210"/>
      <c r="H43" s="1211"/>
      <c r="I43" s="86">
        <v>23859</v>
      </c>
      <c r="J43" s="87">
        <v>21866</v>
      </c>
      <c r="K43" s="87">
        <v>22939</v>
      </c>
      <c r="L43" s="87">
        <v>23657</v>
      </c>
      <c r="M43" s="88">
        <v>23902</v>
      </c>
    </row>
    <row r="44" spans="2:13" ht="27.75" customHeight="1" x14ac:dyDescent="0.15">
      <c r="B44" s="1206"/>
      <c r="C44" s="1207"/>
      <c r="D44" s="85"/>
      <c r="E44" s="1210" t="s">
        <v>27</v>
      </c>
      <c r="F44" s="1210"/>
      <c r="G44" s="1210"/>
      <c r="H44" s="1211"/>
      <c r="I44" s="86" t="s">
        <v>524</v>
      </c>
      <c r="J44" s="87" t="s">
        <v>524</v>
      </c>
      <c r="K44" s="87" t="s">
        <v>524</v>
      </c>
      <c r="L44" s="87" t="s">
        <v>524</v>
      </c>
      <c r="M44" s="88" t="s">
        <v>524</v>
      </c>
    </row>
    <row r="45" spans="2:13" ht="27.75" customHeight="1" x14ac:dyDescent="0.15">
      <c r="B45" s="1206"/>
      <c r="C45" s="1207"/>
      <c r="D45" s="85"/>
      <c r="E45" s="1210" t="s">
        <v>28</v>
      </c>
      <c r="F45" s="1210"/>
      <c r="G45" s="1210"/>
      <c r="H45" s="1211"/>
      <c r="I45" s="86">
        <v>1424</v>
      </c>
      <c r="J45" s="87">
        <v>983</v>
      </c>
      <c r="K45" s="87">
        <v>855</v>
      </c>
      <c r="L45" s="87">
        <v>863</v>
      </c>
      <c r="M45" s="88">
        <v>944</v>
      </c>
    </row>
    <row r="46" spans="2:13" ht="27.75" customHeight="1" x14ac:dyDescent="0.15">
      <c r="B46" s="1206"/>
      <c r="C46" s="1207"/>
      <c r="D46" s="89"/>
      <c r="E46" s="1210" t="s">
        <v>29</v>
      </c>
      <c r="F46" s="1210"/>
      <c r="G46" s="1210"/>
      <c r="H46" s="1211"/>
      <c r="I46" s="86" t="s">
        <v>524</v>
      </c>
      <c r="J46" s="87" t="s">
        <v>524</v>
      </c>
      <c r="K46" s="87" t="s">
        <v>524</v>
      </c>
      <c r="L46" s="87" t="s">
        <v>524</v>
      </c>
      <c r="M46" s="88" t="s">
        <v>524</v>
      </c>
    </row>
    <row r="47" spans="2:13" ht="27.75" customHeight="1" x14ac:dyDescent="0.15">
      <c r="B47" s="1206"/>
      <c r="C47" s="1207"/>
      <c r="D47" s="90"/>
      <c r="E47" s="1220" t="s">
        <v>30</v>
      </c>
      <c r="F47" s="1221"/>
      <c r="G47" s="1221"/>
      <c r="H47" s="1222"/>
      <c r="I47" s="86" t="s">
        <v>524</v>
      </c>
      <c r="J47" s="87" t="s">
        <v>524</v>
      </c>
      <c r="K47" s="87" t="s">
        <v>524</v>
      </c>
      <c r="L47" s="87" t="s">
        <v>524</v>
      </c>
      <c r="M47" s="88" t="s">
        <v>524</v>
      </c>
    </row>
    <row r="48" spans="2:13" ht="27.75" customHeight="1" x14ac:dyDescent="0.15">
      <c r="B48" s="1206"/>
      <c r="C48" s="1207"/>
      <c r="D48" s="85"/>
      <c r="E48" s="1210" t="s">
        <v>31</v>
      </c>
      <c r="F48" s="1210"/>
      <c r="G48" s="1210"/>
      <c r="H48" s="1211"/>
      <c r="I48" s="86" t="s">
        <v>524</v>
      </c>
      <c r="J48" s="87" t="s">
        <v>524</v>
      </c>
      <c r="K48" s="87" t="s">
        <v>524</v>
      </c>
      <c r="L48" s="87" t="s">
        <v>524</v>
      </c>
      <c r="M48" s="88" t="s">
        <v>524</v>
      </c>
    </row>
    <row r="49" spans="2:13" ht="27.75" customHeight="1" x14ac:dyDescent="0.15">
      <c r="B49" s="1208"/>
      <c r="C49" s="1209"/>
      <c r="D49" s="85"/>
      <c r="E49" s="1210" t="s">
        <v>32</v>
      </c>
      <c r="F49" s="1210"/>
      <c r="G49" s="1210"/>
      <c r="H49" s="1211"/>
      <c r="I49" s="86" t="s">
        <v>524</v>
      </c>
      <c r="J49" s="87" t="s">
        <v>524</v>
      </c>
      <c r="K49" s="87" t="s">
        <v>524</v>
      </c>
      <c r="L49" s="87" t="s">
        <v>524</v>
      </c>
      <c r="M49" s="88" t="s">
        <v>524</v>
      </c>
    </row>
    <row r="50" spans="2:13" ht="27.75" customHeight="1" x14ac:dyDescent="0.15">
      <c r="B50" s="1204" t="s">
        <v>33</v>
      </c>
      <c r="C50" s="1205"/>
      <c r="D50" s="91"/>
      <c r="E50" s="1210" t="s">
        <v>34</v>
      </c>
      <c r="F50" s="1210"/>
      <c r="G50" s="1210"/>
      <c r="H50" s="1211"/>
      <c r="I50" s="86">
        <v>10090</v>
      </c>
      <c r="J50" s="87">
        <v>10437</v>
      </c>
      <c r="K50" s="87">
        <v>10416</v>
      </c>
      <c r="L50" s="87">
        <v>10349</v>
      </c>
      <c r="M50" s="88">
        <v>8870</v>
      </c>
    </row>
    <row r="51" spans="2:13" ht="27.75" customHeight="1" x14ac:dyDescent="0.15">
      <c r="B51" s="1206"/>
      <c r="C51" s="1207"/>
      <c r="D51" s="85"/>
      <c r="E51" s="1210" t="s">
        <v>35</v>
      </c>
      <c r="F51" s="1210"/>
      <c r="G51" s="1210"/>
      <c r="H51" s="1211"/>
      <c r="I51" s="86">
        <v>630</v>
      </c>
      <c r="J51" s="87">
        <v>552</v>
      </c>
      <c r="K51" s="87">
        <v>492</v>
      </c>
      <c r="L51" s="87">
        <v>437</v>
      </c>
      <c r="M51" s="88">
        <v>389</v>
      </c>
    </row>
    <row r="52" spans="2:13" ht="27.75" customHeight="1" x14ac:dyDescent="0.15">
      <c r="B52" s="1208"/>
      <c r="C52" s="1209"/>
      <c r="D52" s="85"/>
      <c r="E52" s="1210" t="s">
        <v>36</v>
      </c>
      <c r="F52" s="1210"/>
      <c r="G52" s="1210"/>
      <c r="H52" s="1211"/>
      <c r="I52" s="86">
        <v>45866</v>
      </c>
      <c r="J52" s="87">
        <v>44837</v>
      </c>
      <c r="K52" s="87">
        <v>42810</v>
      </c>
      <c r="L52" s="87">
        <v>41058</v>
      </c>
      <c r="M52" s="88">
        <v>40416</v>
      </c>
    </row>
    <row r="53" spans="2:13" ht="27.75" customHeight="1" thickBot="1" x14ac:dyDescent="0.2">
      <c r="B53" s="1212" t="s">
        <v>37</v>
      </c>
      <c r="C53" s="1213"/>
      <c r="D53" s="92"/>
      <c r="E53" s="1214" t="s">
        <v>38</v>
      </c>
      <c r="F53" s="1214"/>
      <c r="G53" s="1214"/>
      <c r="H53" s="1215"/>
      <c r="I53" s="93">
        <v>9566</v>
      </c>
      <c r="J53" s="94">
        <v>5724</v>
      </c>
      <c r="K53" s="94">
        <v>6392</v>
      </c>
      <c r="L53" s="94">
        <v>6326</v>
      </c>
      <c r="M53" s="95">
        <v>9128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y0NQITjlbZZqwgrcHlr8iEad6To2Ko1qK5XaxXajj1AFjA/lwfW5RHZS/5uG3is3gAx1Wt3j2TV55e0s9o4kg==" saltValue="MHkhJ5KkdLr6ZYdtWJk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568</v>
      </c>
      <c r="G54" s="104" t="s">
        <v>569</v>
      </c>
      <c r="H54" s="105" t="s">
        <v>570</v>
      </c>
    </row>
    <row r="55" spans="2:8" ht="52.5" customHeight="1" x14ac:dyDescent="0.15">
      <c r="B55" s="106"/>
      <c r="C55" s="1231" t="s">
        <v>41</v>
      </c>
      <c r="D55" s="1231"/>
      <c r="E55" s="1232"/>
      <c r="F55" s="107">
        <v>4238</v>
      </c>
      <c r="G55" s="107">
        <v>4246</v>
      </c>
      <c r="H55" s="108">
        <v>3197</v>
      </c>
    </row>
    <row r="56" spans="2:8" ht="52.5" customHeight="1" x14ac:dyDescent="0.15">
      <c r="B56" s="109"/>
      <c r="C56" s="1233" t="s">
        <v>42</v>
      </c>
      <c r="D56" s="1233"/>
      <c r="E56" s="1234"/>
      <c r="F56" s="110">
        <v>638</v>
      </c>
      <c r="G56" s="110">
        <v>39</v>
      </c>
      <c r="H56" s="111">
        <v>39</v>
      </c>
    </row>
    <row r="57" spans="2:8" ht="53.25" customHeight="1" x14ac:dyDescent="0.15">
      <c r="B57" s="109"/>
      <c r="C57" s="1235" t="s">
        <v>43</v>
      </c>
      <c r="D57" s="1235"/>
      <c r="E57" s="1236"/>
      <c r="F57" s="112">
        <v>5824</v>
      </c>
      <c r="G57" s="112">
        <v>5763</v>
      </c>
      <c r="H57" s="113">
        <v>5268</v>
      </c>
    </row>
    <row r="58" spans="2:8" ht="45.75" customHeight="1" x14ac:dyDescent="0.15">
      <c r="B58" s="114"/>
      <c r="C58" s="1223" t="s">
        <v>602</v>
      </c>
      <c r="D58" s="1224"/>
      <c r="E58" s="1225"/>
      <c r="F58" s="115">
        <v>2157</v>
      </c>
      <c r="G58" s="115">
        <v>1939</v>
      </c>
      <c r="H58" s="116">
        <v>1393</v>
      </c>
    </row>
    <row r="59" spans="2:8" ht="45.75" customHeight="1" x14ac:dyDescent="0.15">
      <c r="B59" s="114"/>
      <c r="C59" s="1223" t="s">
        <v>603</v>
      </c>
      <c r="D59" s="1224"/>
      <c r="E59" s="1225"/>
      <c r="F59" s="115">
        <v>1113</v>
      </c>
      <c r="G59" s="115">
        <v>1115</v>
      </c>
      <c r="H59" s="116">
        <v>1118</v>
      </c>
    </row>
    <row r="60" spans="2:8" ht="45.75" customHeight="1" x14ac:dyDescent="0.15">
      <c r="B60" s="114"/>
      <c r="C60" s="1223" t="s">
        <v>604</v>
      </c>
      <c r="D60" s="1224"/>
      <c r="E60" s="1225"/>
      <c r="F60" s="115">
        <v>1009</v>
      </c>
      <c r="G60" s="115">
        <v>1009</v>
      </c>
      <c r="H60" s="116">
        <v>1000</v>
      </c>
    </row>
    <row r="61" spans="2:8" ht="45.75" customHeight="1" x14ac:dyDescent="0.15">
      <c r="B61" s="114"/>
      <c r="C61" s="1223" t="s">
        <v>605</v>
      </c>
      <c r="D61" s="1224"/>
      <c r="E61" s="1225"/>
      <c r="F61" s="115">
        <v>701</v>
      </c>
      <c r="G61" s="115">
        <v>701</v>
      </c>
      <c r="H61" s="116">
        <v>701</v>
      </c>
    </row>
    <row r="62" spans="2:8" ht="45.75" customHeight="1" thickBot="1" x14ac:dyDescent="0.2">
      <c r="B62" s="117"/>
      <c r="C62" s="1226" t="s">
        <v>606</v>
      </c>
      <c r="D62" s="1227"/>
      <c r="E62" s="1228"/>
      <c r="F62" s="118">
        <v>523</v>
      </c>
      <c r="G62" s="118">
        <v>635</v>
      </c>
      <c r="H62" s="119">
        <v>678</v>
      </c>
    </row>
    <row r="63" spans="2:8" ht="52.5" customHeight="1" thickBot="1" x14ac:dyDescent="0.2">
      <c r="B63" s="120"/>
      <c r="C63" s="1229" t="s">
        <v>44</v>
      </c>
      <c r="D63" s="1229"/>
      <c r="E63" s="1230"/>
      <c r="F63" s="121">
        <v>10700</v>
      </c>
      <c r="G63" s="121">
        <v>10047</v>
      </c>
      <c r="H63" s="122">
        <v>8504</v>
      </c>
    </row>
    <row r="64" spans="2:8" ht="15" customHeight="1" x14ac:dyDescent="0.15"/>
    <row r="65" ht="0" hidden="1" customHeight="1" x14ac:dyDescent="0.15"/>
    <row r="66" ht="0" hidden="1" customHeight="1" x14ac:dyDescent="0.15"/>
  </sheetData>
  <sheetProtection algorithmName="SHA-512" hashValue="Mi79WuVZQ1QtZ0tEByxt+468VRZv4eMwDqbZ6A+17y05yEnsELwIu0XdikBE12h98G7C+C9jSGV7KbKPj1mGhA==" saltValue="aQ+mdto8x+1I7sadVOJd0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70" zoomScaleNormal="70" zoomScaleSheetLayoutView="55" workbookViewId="0">
      <selection activeCell="BN14" sqref="BN14"/>
    </sheetView>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620</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620</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621</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622</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623</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624</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566</v>
      </c>
      <c r="BQ50" s="1271"/>
      <c r="BR50" s="1271"/>
      <c r="BS50" s="1271"/>
      <c r="BT50" s="1271"/>
      <c r="BU50" s="1271"/>
      <c r="BV50" s="1271"/>
      <c r="BW50" s="1271"/>
      <c r="BX50" s="1271" t="s">
        <v>567</v>
      </c>
      <c r="BY50" s="1271"/>
      <c r="BZ50" s="1271"/>
      <c r="CA50" s="1271"/>
      <c r="CB50" s="1271"/>
      <c r="CC50" s="1271"/>
      <c r="CD50" s="1271"/>
      <c r="CE50" s="1271"/>
      <c r="CF50" s="1271" t="s">
        <v>568</v>
      </c>
      <c r="CG50" s="1271"/>
      <c r="CH50" s="1271"/>
      <c r="CI50" s="1271"/>
      <c r="CJ50" s="1271"/>
      <c r="CK50" s="1271"/>
      <c r="CL50" s="1271"/>
      <c r="CM50" s="1271"/>
      <c r="CN50" s="1271" t="s">
        <v>569</v>
      </c>
      <c r="CO50" s="1271"/>
      <c r="CP50" s="1271"/>
      <c r="CQ50" s="1271"/>
      <c r="CR50" s="1271"/>
      <c r="CS50" s="1271"/>
      <c r="CT50" s="1271"/>
      <c r="CU50" s="1271"/>
      <c r="CV50" s="1271" t="s">
        <v>570</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625</v>
      </c>
      <c r="AO51" s="1275"/>
      <c r="AP51" s="1275"/>
      <c r="AQ51" s="1275"/>
      <c r="AR51" s="1275"/>
      <c r="AS51" s="1275"/>
      <c r="AT51" s="1275"/>
      <c r="AU51" s="1275"/>
      <c r="AV51" s="1275"/>
      <c r="AW51" s="1275"/>
      <c r="AX51" s="1275"/>
      <c r="AY51" s="1275"/>
      <c r="AZ51" s="1275"/>
      <c r="BA51" s="1275"/>
      <c r="BB51" s="1275" t="s">
        <v>626</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v>45</v>
      </c>
      <c r="CO51" s="1277"/>
      <c r="CP51" s="1277"/>
      <c r="CQ51" s="1277"/>
      <c r="CR51" s="1277"/>
      <c r="CS51" s="1277"/>
      <c r="CT51" s="1277"/>
      <c r="CU51" s="1277"/>
      <c r="CV51" s="1276"/>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627</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47.7</v>
      </c>
      <c r="CO53" s="1277"/>
      <c r="CP53" s="1277"/>
      <c r="CQ53" s="1277"/>
      <c r="CR53" s="1277"/>
      <c r="CS53" s="1277"/>
      <c r="CT53" s="1277"/>
      <c r="CU53" s="1277"/>
      <c r="CV53" s="1276"/>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628</v>
      </c>
      <c r="AO55" s="1271"/>
      <c r="AP55" s="1271"/>
      <c r="AQ55" s="1271"/>
      <c r="AR55" s="1271"/>
      <c r="AS55" s="1271"/>
      <c r="AT55" s="1271"/>
      <c r="AU55" s="1271"/>
      <c r="AV55" s="1271"/>
      <c r="AW55" s="1271"/>
      <c r="AX55" s="1271"/>
      <c r="AY55" s="1271"/>
      <c r="AZ55" s="1271"/>
      <c r="BA55" s="1271"/>
      <c r="BB55" s="1275" t="s">
        <v>626</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52.3</v>
      </c>
      <c r="CO55" s="1277"/>
      <c r="CP55" s="1277"/>
      <c r="CQ55" s="1277"/>
      <c r="CR55" s="1277"/>
      <c r="CS55" s="1277"/>
      <c r="CT55" s="1277"/>
      <c r="CU55" s="1277"/>
      <c r="CV55" s="1276"/>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627</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57.1</v>
      </c>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629</v>
      </c>
    </row>
    <row r="64" spans="1:109" x14ac:dyDescent="0.15">
      <c r="B64" s="1246"/>
      <c r="G64" s="1253"/>
      <c r="I64" s="1287"/>
      <c r="J64" s="1287"/>
      <c r="K64" s="1287"/>
      <c r="L64" s="1287"/>
      <c r="M64" s="1287"/>
      <c r="N64" s="1288"/>
      <c r="AM64" s="1253"/>
      <c r="AN64" s="1253" t="s">
        <v>622</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630</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624</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566</v>
      </c>
      <c r="BQ72" s="1271"/>
      <c r="BR72" s="1271"/>
      <c r="BS72" s="1271"/>
      <c r="BT72" s="1271"/>
      <c r="BU72" s="1271"/>
      <c r="BV72" s="1271"/>
      <c r="BW72" s="1271"/>
      <c r="BX72" s="1271" t="s">
        <v>567</v>
      </c>
      <c r="BY72" s="1271"/>
      <c r="BZ72" s="1271"/>
      <c r="CA72" s="1271"/>
      <c r="CB72" s="1271"/>
      <c r="CC72" s="1271"/>
      <c r="CD72" s="1271"/>
      <c r="CE72" s="1271"/>
      <c r="CF72" s="1271" t="s">
        <v>568</v>
      </c>
      <c r="CG72" s="1271"/>
      <c r="CH72" s="1271"/>
      <c r="CI72" s="1271"/>
      <c r="CJ72" s="1271"/>
      <c r="CK72" s="1271"/>
      <c r="CL72" s="1271"/>
      <c r="CM72" s="1271"/>
      <c r="CN72" s="1271" t="s">
        <v>569</v>
      </c>
      <c r="CO72" s="1271"/>
      <c r="CP72" s="1271"/>
      <c r="CQ72" s="1271"/>
      <c r="CR72" s="1271"/>
      <c r="CS72" s="1271"/>
      <c r="CT72" s="1271"/>
      <c r="CU72" s="1271"/>
      <c r="CV72" s="1271" t="s">
        <v>570</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625</v>
      </c>
      <c r="AO73" s="1275"/>
      <c r="AP73" s="1275"/>
      <c r="AQ73" s="1275"/>
      <c r="AR73" s="1275"/>
      <c r="AS73" s="1275"/>
      <c r="AT73" s="1275"/>
      <c r="AU73" s="1275"/>
      <c r="AV73" s="1275"/>
      <c r="AW73" s="1275"/>
      <c r="AX73" s="1275"/>
      <c r="AY73" s="1275"/>
      <c r="AZ73" s="1275"/>
      <c r="BA73" s="1275"/>
      <c r="BB73" s="1275" t="s">
        <v>626</v>
      </c>
      <c r="BC73" s="1275"/>
      <c r="BD73" s="1275"/>
      <c r="BE73" s="1275"/>
      <c r="BF73" s="1275"/>
      <c r="BG73" s="1275"/>
      <c r="BH73" s="1275"/>
      <c r="BI73" s="1275"/>
      <c r="BJ73" s="1275"/>
      <c r="BK73" s="1275"/>
      <c r="BL73" s="1275"/>
      <c r="BM73" s="1275"/>
      <c r="BN73" s="1275"/>
      <c r="BO73" s="1275"/>
      <c r="BP73" s="1277">
        <v>61</v>
      </c>
      <c r="BQ73" s="1277"/>
      <c r="BR73" s="1277"/>
      <c r="BS73" s="1277"/>
      <c r="BT73" s="1277"/>
      <c r="BU73" s="1277"/>
      <c r="BV73" s="1277"/>
      <c r="BW73" s="1277"/>
      <c r="BX73" s="1277">
        <v>38.5</v>
      </c>
      <c r="BY73" s="1277"/>
      <c r="BZ73" s="1277"/>
      <c r="CA73" s="1277"/>
      <c r="CB73" s="1277"/>
      <c r="CC73" s="1277"/>
      <c r="CD73" s="1277"/>
      <c r="CE73" s="1277"/>
      <c r="CF73" s="1277">
        <v>43.8</v>
      </c>
      <c r="CG73" s="1277"/>
      <c r="CH73" s="1277"/>
      <c r="CI73" s="1277"/>
      <c r="CJ73" s="1277"/>
      <c r="CK73" s="1277"/>
      <c r="CL73" s="1277"/>
      <c r="CM73" s="1277"/>
      <c r="CN73" s="1277">
        <v>45</v>
      </c>
      <c r="CO73" s="1277"/>
      <c r="CP73" s="1277"/>
      <c r="CQ73" s="1277"/>
      <c r="CR73" s="1277"/>
      <c r="CS73" s="1277"/>
      <c r="CT73" s="1277"/>
      <c r="CU73" s="1277"/>
      <c r="CV73" s="1277">
        <v>67.400000000000006</v>
      </c>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631</v>
      </c>
      <c r="BC75" s="1275"/>
      <c r="BD75" s="1275"/>
      <c r="BE75" s="1275"/>
      <c r="BF75" s="1275"/>
      <c r="BG75" s="1275"/>
      <c r="BH75" s="1275"/>
      <c r="BI75" s="1275"/>
      <c r="BJ75" s="1275"/>
      <c r="BK75" s="1275"/>
      <c r="BL75" s="1275"/>
      <c r="BM75" s="1275"/>
      <c r="BN75" s="1275"/>
      <c r="BO75" s="1275"/>
      <c r="BP75" s="1277">
        <v>16.8</v>
      </c>
      <c r="BQ75" s="1277"/>
      <c r="BR75" s="1277"/>
      <c r="BS75" s="1277"/>
      <c r="BT75" s="1277"/>
      <c r="BU75" s="1277"/>
      <c r="BV75" s="1277"/>
      <c r="BW75" s="1277"/>
      <c r="BX75" s="1277">
        <v>15</v>
      </c>
      <c r="BY75" s="1277"/>
      <c r="BZ75" s="1277"/>
      <c r="CA75" s="1277"/>
      <c r="CB75" s="1277"/>
      <c r="CC75" s="1277"/>
      <c r="CD75" s="1277"/>
      <c r="CE75" s="1277"/>
      <c r="CF75" s="1277">
        <v>13.6</v>
      </c>
      <c r="CG75" s="1277"/>
      <c r="CH75" s="1277"/>
      <c r="CI75" s="1277"/>
      <c r="CJ75" s="1277"/>
      <c r="CK75" s="1277"/>
      <c r="CL75" s="1277"/>
      <c r="CM75" s="1277"/>
      <c r="CN75" s="1277">
        <v>12.9</v>
      </c>
      <c r="CO75" s="1277"/>
      <c r="CP75" s="1277"/>
      <c r="CQ75" s="1277"/>
      <c r="CR75" s="1277"/>
      <c r="CS75" s="1277"/>
      <c r="CT75" s="1277"/>
      <c r="CU75" s="1277"/>
      <c r="CV75" s="1277">
        <v>12.7</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628</v>
      </c>
      <c r="AO77" s="1271"/>
      <c r="AP77" s="1271"/>
      <c r="AQ77" s="1271"/>
      <c r="AR77" s="1271"/>
      <c r="AS77" s="1271"/>
      <c r="AT77" s="1271"/>
      <c r="AU77" s="1271"/>
      <c r="AV77" s="1271"/>
      <c r="AW77" s="1271"/>
      <c r="AX77" s="1271"/>
      <c r="AY77" s="1271"/>
      <c r="AZ77" s="1271"/>
      <c r="BA77" s="1271"/>
      <c r="BB77" s="1275" t="s">
        <v>626</v>
      </c>
      <c r="BC77" s="1275"/>
      <c r="BD77" s="1275"/>
      <c r="BE77" s="1275"/>
      <c r="BF77" s="1275"/>
      <c r="BG77" s="1275"/>
      <c r="BH77" s="1275"/>
      <c r="BI77" s="1275"/>
      <c r="BJ77" s="1275"/>
      <c r="BK77" s="1275"/>
      <c r="BL77" s="1275"/>
      <c r="BM77" s="1275"/>
      <c r="BN77" s="1275"/>
      <c r="BO77" s="1275"/>
      <c r="BP77" s="1277">
        <v>65.3</v>
      </c>
      <c r="BQ77" s="1277"/>
      <c r="BR77" s="1277"/>
      <c r="BS77" s="1277"/>
      <c r="BT77" s="1277"/>
      <c r="BU77" s="1277"/>
      <c r="BV77" s="1277"/>
      <c r="BW77" s="1277"/>
      <c r="BX77" s="1277">
        <v>60.8</v>
      </c>
      <c r="BY77" s="1277"/>
      <c r="BZ77" s="1277"/>
      <c r="CA77" s="1277"/>
      <c r="CB77" s="1277"/>
      <c r="CC77" s="1277"/>
      <c r="CD77" s="1277"/>
      <c r="CE77" s="1277"/>
      <c r="CF77" s="1277">
        <v>56.8</v>
      </c>
      <c r="CG77" s="1277"/>
      <c r="CH77" s="1277"/>
      <c r="CI77" s="1277"/>
      <c r="CJ77" s="1277"/>
      <c r="CK77" s="1277"/>
      <c r="CL77" s="1277"/>
      <c r="CM77" s="1277"/>
      <c r="CN77" s="1277">
        <v>52.3</v>
      </c>
      <c r="CO77" s="1277"/>
      <c r="CP77" s="1277"/>
      <c r="CQ77" s="1277"/>
      <c r="CR77" s="1277"/>
      <c r="CS77" s="1277"/>
      <c r="CT77" s="1277"/>
      <c r="CU77" s="1277"/>
      <c r="CV77" s="1277">
        <v>55.4</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631</v>
      </c>
      <c r="BC79" s="1275"/>
      <c r="BD79" s="1275"/>
      <c r="BE79" s="1275"/>
      <c r="BF79" s="1275"/>
      <c r="BG79" s="1275"/>
      <c r="BH79" s="1275"/>
      <c r="BI79" s="1275"/>
      <c r="BJ79" s="1275"/>
      <c r="BK79" s="1275"/>
      <c r="BL79" s="1275"/>
      <c r="BM79" s="1275"/>
      <c r="BN79" s="1275"/>
      <c r="BO79" s="1275"/>
      <c r="BP79" s="1277">
        <v>12</v>
      </c>
      <c r="BQ79" s="1277"/>
      <c r="BR79" s="1277"/>
      <c r="BS79" s="1277"/>
      <c r="BT79" s="1277"/>
      <c r="BU79" s="1277"/>
      <c r="BV79" s="1277"/>
      <c r="BW79" s="1277"/>
      <c r="BX79" s="1277">
        <v>11.1</v>
      </c>
      <c r="BY79" s="1277"/>
      <c r="BZ79" s="1277"/>
      <c r="CA79" s="1277"/>
      <c r="CB79" s="1277"/>
      <c r="CC79" s="1277"/>
      <c r="CD79" s="1277"/>
      <c r="CE79" s="1277"/>
      <c r="CF79" s="1277">
        <v>10.199999999999999</v>
      </c>
      <c r="CG79" s="1277"/>
      <c r="CH79" s="1277"/>
      <c r="CI79" s="1277"/>
      <c r="CJ79" s="1277"/>
      <c r="CK79" s="1277"/>
      <c r="CL79" s="1277"/>
      <c r="CM79" s="1277"/>
      <c r="CN79" s="1277">
        <v>10</v>
      </c>
      <c r="CO79" s="1277"/>
      <c r="CP79" s="1277"/>
      <c r="CQ79" s="1277"/>
      <c r="CR79" s="1277"/>
      <c r="CS79" s="1277"/>
      <c r="CT79" s="1277"/>
      <c r="CU79" s="1277"/>
      <c r="CV79" s="1277">
        <v>9.6999999999999993</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qOWcTZF99y0N++M3yLMEtEtkBN4iiOuixQi/sVBZMh+1lq+21gp0ykwmZv2SxmuS+aMOHqaV8DFBoS4nb4F0Q==" saltValue="8dvsyLVLYEggMPymeXREE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E18" zoomScale="60" zoomScaleNormal="60" zoomScaleSheetLayoutView="70" workbookViewId="0">
      <selection activeCell="BD33" sqref="BD33"/>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632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jd17M2GVzFyAzo1kH/nJ92068OQa1nwdLoIgxU23mTVALRoLYfc3LxBs2dXh6N2SgHrlegTCxqzgpAJOZoY2w==" saltValue="aAR3bWewrqY2C9GY8fKza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E87" zoomScale="60" zoomScaleNormal="60" zoomScaleSheetLayoutView="55" workbookViewId="0">
      <selection activeCell="BD33" sqref="BD33"/>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633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AmVF0Fyz+Lo+/jGMLtpUJ7lmU8EJldqLm1wHh6OM2S84bcP8S7gOR3J54sCvcC2TRYJSOIOR5UKpQjVzO0x9Q==" saltValue="oaHmpJHTyrXGAr5muRyfI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563</v>
      </c>
      <c r="G2" s="136"/>
      <c r="H2" s="137"/>
    </row>
    <row r="3" spans="1:8" x14ac:dyDescent="0.15">
      <c r="A3" s="133" t="s">
        <v>556</v>
      </c>
      <c r="B3" s="138"/>
      <c r="C3" s="139"/>
      <c r="D3" s="140">
        <v>104682</v>
      </c>
      <c r="E3" s="141"/>
      <c r="F3" s="142">
        <v>90961</v>
      </c>
      <c r="G3" s="143"/>
      <c r="H3" s="144"/>
    </row>
    <row r="4" spans="1:8" x14ac:dyDescent="0.15">
      <c r="A4" s="145"/>
      <c r="B4" s="146"/>
      <c r="C4" s="147"/>
      <c r="D4" s="148">
        <v>62717</v>
      </c>
      <c r="E4" s="149"/>
      <c r="F4" s="150">
        <v>37720</v>
      </c>
      <c r="G4" s="151"/>
      <c r="H4" s="152"/>
    </row>
    <row r="5" spans="1:8" x14ac:dyDescent="0.15">
      <c r="A5" s="133" t="s">
        <v>558</v>
      </c>
      <c r="B5" s="138"/>
      <c r="C5" s="139"/>
      <c r="D5" s="140">
        <v>118419</v>
      </c>
      <c r="E5" s="141"/>
      <c r="F5" s="142">
        <v>106614</v>
      </c>
      <c r="G5" s="143"/>
      <c r="H5" s="144"/>
    </row>
    <row r="6" spans="1:8" x14ac:dyDescent="0.15">
      <c r="A6" s="145"/>
      <c r="B6" s="146"/>
      <c r="C6" s="147"/>
      <c r="D6" s="148">
        <v>61919</v>
      </c>
      <c r="E6" s="149"/>
      <c r="F6" s="150">
        <v>45545</v>
      </c>
      <c r="G6" s="151"/>
      <c r="H6" s="152"/>
    </row>
    <row r="7" spans="1:8" x14ac:dyDescent="0.15">
      <c r="A7" s="133" t="s">
        <v>559</v>
      </c>
      <c r="B7" s="138"/>
      <c r="C7" s="139"/>
      <c r="D7" s="140">
        <v>113182</v>
      </c>
      <c r="E7" s="141"/>
      <c r="F7" s="142">
        <v>81768</v>
      </c>
      <c r="G7" s="143"/>
      <c r="H7" s="144"/>
    </row>
    <row r="8" spans="1:8" x14ac:dyDescent="0.15">
      <c r="A8" s="145"/>
      <c r="B8" s="146"/>
      <c r="C8" s="147"/>
      <c r="D8" s="148">
        <v>70015</v>
      </c>
      <c r="E8" s="149"/>
      <c r="F8" s="150">
        <v>37917</v>
      </c>
      <c r="G8" s="151"/>
      <c r="H8" s="152"/>
    </row>
    <row r="9" spans="1:8" x14ac:dyDescent="0.15">
      <c r="A9" s="133" t="s">
        <v>560</v>
      </c>
      <c r="B9" s="138"/>
      <c r="C9" s="139"/>
      <c r="D9" s="140">
        <v>95675</v>
      </c>
      <c r="E9" s="141"/>
      <c r="F9" s="142">
        <v>65876</v>
      </c>
      <c r="G9" s="143"/>
      <c r="H9" s="144"/>
    </row>
    <row r="10" spans="1:8" x14ac:dyDescent="0.15">
      <c r="A10" s="145"/>
      <c r="B10" s="146"/>
      <c r="C10" s="147"/>
      <c r="D10" s="148">
        <v>64472</v>
      </c>
      <c r="E10" s="149"/>
      <c r="F10" s="150">
        <v>36484</v>
      </c>
      <c r="G10" s="151"/>
      <c r="H10" s="152"/>
    </row>
    <row r="11" spans="1:8" x14ac:dyDescent="0.15">
      <c r="A11" s="133" t="s">
        <v>561</v>
      </c>
      <c r="B11" s="138"/>
      <c r="C11" s="139"/>
      <c r="D11" s="140">
        <v>186572</v>
      </c>
      <c r="E11" s="141"/>
      <c r="F11" s="142">
        <v>68468</v>
      </c>
      <c r="G11" s="143"/>
      <c r="H11" s="144"/>
    </row>
    <row r="12" spans="1:8" x14ac:dyDescent="0.15">
      <c r="A12" s="145"/>
      <c r="B12" s="146"/>
      <c r="C12" s="153"/>
      <c r="D12" s="148">
        <v>135230</v>
      </c>
      <c r="E12" s="149"/>
      <c r="F12" s="150">
        <v>34140</v>
      </c>
      <c r="G12" s="151"/>
      <c r="H12" s="152"/>
    </row>
    <row r="13" spans="1:8" x14ac:dyDescent="0.15">
      <c r="A13" s="133"/>
      <c r="B13" s="138"/>
      <c r="C13" s="154"/>
      <c r="D13" s="155">
        <v>123706</v>
      </c>
      <c r="E13" s="156"/>
      <c r="F13" s="157">
        <v>82737</v>
      </c>
      <c r="G13" s="158"/>
      <c r="H13" s="144"/>
    </row>
    <row r="14" spans="1:8" x14ac:dyDescent="0.15">
      <c r="A14" s="145"/>
      <c r="B14" s="146"/>
      <c r="C14" s="147"/>
      <c r="D14" s="148">
        <v>78871</v>
      </c>
      <c r="E14" s="149"/>
      <c r="F14" s="150">
        <v>38361</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4.0199999999999996</v>
      </c>
      <c r="C19" s="159">
        <f>ROUND(VALUE(SUBSTITUTE(実質収支比率等に係る経年分析!G$48,"▲","-")),2)</f>
        <v>3.92</v>
      </c>
      <c r="D19" s="159">
        <f>ROUND(VALUE(SUBSTITUTE(実質収支比率等に係る経年分析!H$48,"▲","-")),2)</f>
        <v>4.42</v>
      </c>
      <c r="E19" s="159">
        <f>ROUND(VALUE(SUBSTITUTE(実質収支比率等に係る経年分析!I$48,"▲","-")),2)</f>
        <v>5.07</v>
      </c>
      <c r="F19" s="159">
        <f>ROUND(VALUE(SUBSTITUTE(実質収支比率等に係る経年分析!J$48,"▲","-")),2)</f>
        <v>4.72</v>
      </c>
    </row>
    <row r="20" spans="1:11" x14ac:dyDescent="0.15">
      <c r="A20" s="159" t="s">
        <v>48</v>
      </c>
      <c r="B20" s="159">
        <f>ROUND(VALUE(SUBSTITUTE(実質収支比率等に係る経年分析!F$47,"▲","-")),2)</f>
        <v>20.98</v>
      </c>
      <c r="C20" s="159">
        <f>ROUND(VALUE(SUBSTITUTE(実質収支比率等に係る経年分析!G$47,"▲","-")),2)</f>
        <v>21.81</v>
      </c>
      <c r="D20" s="159">
        <f>ROUND(VALUE(SUBSTITUTE(実質収支比率等に係る経年分析!H$47,"▲","-")),2)</f>
        <v>21.78</v>
      </c>
      <c r="E20" s="159">
        <f>ROUND(VALUE(SUBSTITUTE(実質収支比率等に係る経年分析!I$47,"▲","-")),2)</f>
        <v>22.74</v>
      </c>
      <c r="F20" s="159">
        <f>ROUND(VALUE(SUBSTITUTE(実質収支比率等に係る経年分析!J$47,"▲","-")),2)</f>
        <v>17.64</v>
      </c>
    </row>
    <row r="21" spans="1:11" x14ac:dyDescent="0.15">
      <c r="A21" s="159" t="s">
        <v>49</v>
      </c>
      <c r="B21" s="159">
        <f>IF(ISNUMBER(VALUE(SUBSTITUTE(実質収支比率等に係る経年分析!F$49,"▲","-"))),ROUND(VALUE(SUBSTITUTE(実質収支比率等に係る経年分析!F$49,"▲","-")),2),NA())</f>
        <v>3.79</v>
      </c>
      <c r="C21" s="159">
        <f>IF(ISNUMBER(VALUE(SUBSTITUTE(実質収支比率等に係る経年分析!G$49,"▲","-"))),ROUND(VALUE(SUBSTITUTE(実質収支比率等に係る経年分析!G$49,"▲","-")),2),NA())</f>
        <v>1.38</v>
      </c>
      <c r="D21" s="159">
        <f>IF(ISNUMBER(VALUE(SUBSTITUTE(実質収支比率等に係る経年分析!H$49,"▲","-"))),ROUND(VALUE(SUBSTITUTE(実質収支比率等に係る経年分析!H$49,"▲","-")),2),NA())</f>
        <v>3.31</v>
      </c>
      <c r="E21" s="159">
        <f>IF(ISNUMBER(VALUE(SUBSTITUTE(実質収支比率等に係る経年分析!I$49,"▲","-"))),ROUND(VALUE(SUBSTITUTE(実質収支比率等に係る経年分析!I$49,"▲","-")),2),NA())</f>
        <v>3.72</v>
      </c>
      <c r="F21" s="159">
        <f>IF(ISNUMBER(VALUE(SUBSTITUTE(実質収支比率等に係る経年分析!J$49,"▲","-"))),ROUND(VALUE(SUBSTITUTE(実質収支比率等に係る経年分析!J$49,"▲","-")),2),NA())</f>
        <v>-6.29</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0.32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0.37</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0.28000000000000003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0.23</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0.27</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0.14000000000000001</v>
      </c>
    </row>
    <row r="30" spans="1:11" x14ac:dyDescent="0.15">
      <c r="A30" s="160" t="str">
        <f>IF(連結実質赤字比率に係る赤字・黒字の構成分析!C$40="",NA(),連結実質赤字比率に係る赤字・黒字の構成分析!C$40)</f>
        <v>国民健康保険特別会計（直営診療施設勘定）</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0.06</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0.15</v>
      </c>
    </row>
    <row r="31" spans="1:11" x14ac:dyDescent="0.15">
      <c r="A31" s="160" t="str">
        <f>IF(連結実質赤字比率に係る赤字・黒字の構成分析!C$39="",NA(),連結実質赤字比率に係る赤字・黒字の構成分析!C$39)</f>
        <v>簡易水道事業特別会計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0.55000000000000004</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0.28000000000000003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1.07</v>
      </c>
    </row>
    <row r="33" spans="1:16" x14ac:dyDescent="0.15">
      <c r="A33" s="160" t="str">
        <f>IF(連結実質赤字比率に係る赤字・黒字の構成分析!C$37="",NA(),連結実質赤字比率に係る赤字・黒字の構成分析!C$37)</f>
        <v>病院事業会計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5.85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5.7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5.29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4.28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2.48</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0.93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1.29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1.17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1.56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2.77</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4.01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4.3899999999999997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5.03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4.68</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5.75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6.34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6.89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7.36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7.1</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4866</v>
      </c>
      <c r="E42" s="161"/>
      <c r="F42" s="161"/>
      <c r="G42" s="161">
        <f>'実質公債費比率（分子）の構造'!L$52</f>
        <v>4989</v>
      </c>
      <c r="H42" s="161"/>
      <c r="I42" s="161"/>
      <c r="J42" s="161">
        <f>'実質公債費比率（分子）の構造'!M$52</f>
        <v>4945</v>
      </c>
      <c r="K42" s="161"/>
      <c r="L42" s="161"/>
      <c r="M42" s="161">
        <f>'実質公債費比率（分子）の構造'!N$52</f>
        <v>4689</v>
      </c>
      <c r="N42" s="161"/>
      <c r="O42" s="161"/>
      <c r="P42" s="161">
        <f>'実質公債費比率（分子）の構造'!O$52</f>
        <v>4641</v>
      </c>
    </row>
    <row r="43" spans="1:16" x14ac:dyDescent="0.15">
      <c r="A43" s="161" t="s">
        <v>57</v>
      </c>
      <c r="B43" s="161">
        <f>'実質公債費比率（分子）の構造'!K$51</f>
        <v>2</v>
      </c>
      <c r="C43" s="161"/>
      <c r="D43" s="161"/>
      <c r="E43" s="161">
        <f>'実質公債費比率（分子）の構造'!L$51</f>
        <v>2</v>
      </c>
      <c r="F43" s="161"/>
      <c r="G43" s="161"/>
      <c r="H43" s="161">
        <f>'実質公債費比率（分子）の構造'!M$51</f>
        <v>1</v>
      </c>
      <c r="I43" s="161"/>
      <c r="J43" s="161"/>
      <c r="K43" s="161">
        <f>'実質公債費比率（分子）の構造'!N$51</f>
        <v>0</v>
      </c>
      <c r="L43" s="161"/>
      <c r="M43" s="161"/>
      <c r="N43" s="161">
        <f>'実質公債費比率（分子）の構造'!O$51</f>
        <v>0</v>
      </c>
      <c r="O43" s="161"/>
      <c r="P43" s="161"/>
    </row>
    <row r="44" spans="1:16" x14ac:dyDescent="0.15">
      <c r="A44" s="161" t="s">
        <v>58</v>
      </c>
      <c r="B44" s="161">
        <f>'実質公債費比率（分子）の構造'!K$50</f>
        <v>2</v>
      </c>
      <c r="C44" s="161"/>
      <c r="D44" s="161"/>
      <c r="E44" s="161">
        <f>'実質公債費比率（分子）の構造'!L$50</f>
        <v>4</v>
      </c>
      <c r="F44" s="161"/>
      <c r="G44" s="161"/>
      <c r="H44" s="161">
        <f>'実質公債費比率（分子）の構造'!M$50</f>
        <v>4</v>
      </c>
      <c r="I44" s="161"/>
      <c r="J44" s="161"/>
      <c r="K44" s="161">
        <f>'実質公債費比率（分子）の構造'!N$50</f>
        <v>4</v>
      </c>
      <c r="L44" s="161"/>
      <c r="M44" s="161"/>
      <c r="N44" s="161">
        <f>'実質公債費比率（分子）の構造'!O$50</f>
        <v>3</v>
      </c>
      <c r="O44" s="161"/>
      <c r="P44" s="161"/>
    </row>
    <row r="45" spans="1:16" x14ac:dyDescent="0.15">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60</v>
      </c>
      <c r="B46" s="161">
        <f>'実質公債費比率（分子）の構造'!K$48</f>
        <v>1798</v>
      </c>
      <c r="C46" s="161"/>
      <c r="D46" s="161"/>
      <c r="E46" s="161">
        <f>'実質公債費比率（分子）の構造'!L$48</f>
        <v>1670</v>
      </c>
      <c r="F46" s="161"/>
      <c r="G46" s="161"/>
      <c r="H46" s="161">
        <f>'実質公債費比率（分子）の構造'!M$48</f>
        <v>1719</v>
      </c>
      <c r="I46" s="161"/>
      <c r="J46" s="161"/>
      <c r="K46" s="161">
        <f>'実質公債費比率（分子）の構造'!N$48</f>
        <v>1762</v>
      </c>
      <c r="L46" s="161"/>
      <c r="M46" s="161"/>
      <c r="N46" s="161">
        <f>'実質公債費比率（分子）の構造'!O$48</f>
        <v>1825</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5465</v>
      </c>
      <c r="C49" s="161"/>
      <c r="D49" s="161"/>
      <c r="E49" s="161">
        <f>'実質公債費比率（分子）の構造'!L$45</f>
        <v>5241</v>
      </c>
      <c r="F49" s="161"/>
      <c r="G49" s="161"/>
      <c r="H49" s="161">
        <f>'実質公債費比率（分子）の構造'!M$45</f>
        <v>5065</v>
      </c>
      <c r="I49" s="161"/>
      <c r="J49" s="161"/>
      <c r="K49" s="161">
        <f>'実質公債費比率（分子）の構造'!N$45</f>
        <v>4784</v>
      </c>
      <c r="L49" s="161"/>
      <c r="M49" s="161"/>
      <c r="N49" s="161">
        <f>'実質公債費比率（分子）の構造'!O$45</f>
        <v>4501</v>
      </c>
      <c r="O49" s="161"/>
      <c r="P49" s="161"/>
    </row>
    <row r="50" spans="1:16" x14ac:dyDescent="0.15">
      <c r="A50" s="161" t="s">
        <v>64</v>
      </c>
      <c r="B50" s="161" t="e">
        <f>NA()</f>
        <v>#N/A</v>
      </c>
      <c r="C50" s="161">
        <f>IF(ISNUMBER('実質公債費比率（分子）の構造'!K$53),'実質公債費比率（分子）の構造'!K$53,NA())</f>
        <v>2401</v>
      </c>
      <c r="D50" s="161" t="e">
        <f>NA()</f>
        <v>#N/A</v>
      </c>
      <c r="E50" s="161" t="e">
        <f>NA()</f>
        <v>#N/A</v>
      </c>
      <c r="F50" s="161">
        <f>IF(ISNUMBER('実質公債費比率（分子）の構造'!L$53),'実質公債費比率（分子）の構造'!L$53,NA())</f>
        <v>1928</v>
      </c>
      <c r="G50" s="161" t="e">
        <f>NA()</f>
        <v>#N/A</v>
      </c>
      <c r="H50" s="161" t="e">
        <f>NA()</f>
        <v>#N/A</v>
      </c>
      <c r="I50" s="161">
        <f>IF(ISNUMBER('実質公債費比率（分子）の構造'!M$53),'実質公債費比率（分子）の構造'!M$53,NA())</f>
        <v>1844</v>
      </c>
      <c r="J50" s="161" t="e">
        <f>NA()</f>
        <v>#N/A</v>
      </c>
      <c r="K50" s="161" t="e">
        <f>NA()</f>
        <v>#N/A</v>
      </c>
      <c r="L50" s="161">
        <f>IF(ISNUMBER('実質公債費比率（分子）の構造'!N$53),'実質公債費比率（分子）の構造'!N$53,NA())</f>
        <v>1861</v>
      </c>
      <c r="M50" s="161" t="e">
        <f>NA()</f>
        <v>#N/A</v>
      </c>
      <c r="N50" s="161" t="e">
        <f>NA()</f>
        <v>#N/A</v>
      </c>
      <c r="O50" s="161">
        <f>IF(ISNUMBER('実質公債費比率（分子）の構造'!O$53),'実質公債費比率（分子）の構造'!O$53,NA())</f>
        <v>1688</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45866</v>
      </c>
      <c r="E56" s="160"/>
      <c r="F56" s="160"/>
      <c r="G56" s="160">
        <f>'将来負担比率（分子）の構造'!J$52</f>
        <v>44837</v>
      </c>
      <c r="H56" s="160"/>
      <c r="I56" s="160"/>
      <c r="J56" s="160">
        <f>'将来負担比率（分子）の構造'!K$52</f>
        <v>42810</v>
      </c>
      <c r="K56" s="160"/>
      <c r="L56" s="160"/>
      <c r="M56" s="160">
        <f>'将来負担比率（分子）の構造'!L$52</f>
        <v>41058</v>
      </c>
      <c r="N56" s="160"/>
      <c r="O56" s="160"/>
      <c r="P56" s="160">
        <f>'将来負担比率（分子）の構造'!M$52</f>
        <v>40416</v>
      </c>
    </row>
    <row r="57" spans="1:16" x14ac:dyDescent="0.15">
      <c r="A57" s="160" t="s">
        <v>35</v>
      </c>
      <c r="B57" s="160"/>
      <c r="C57" s="160"/>
      <c r="D57" s="160">
        <f>'将来負担比率（分子）の構造'!I$51</f>
        <v>630</v>
      </c>
      <c r="E57" s="160"/>
      <c r="F57" s="160"/>
      <c r="G57" s="160">
        <f>'将来負担比率（分子）の構造'!J$51</f>
        <v>552</v>
      </c>
      <c r="H57" s="160"/>
      <c r="I57" s="160"/>
      <c r="J57" s="160">
        <f>'将来負担比率（分子）の構造'!K$51</f>
        <v>492</v>
      </c>
      <c r="K57" s="160"/>
      <c r="L57" s="160"/>
      <c r="M57" s="160">
        <f>'将来負担比率（分子）の構造'!L$51</f>
        <v>437</v>
      </c>
      <c r="N57" s="160"/>
      <c r="O57" s="160"/>
      <c r="P57" s="160">
        <f>'将来負担比率（分子）の構造'!M$51</f>
        <v>389</v>
      </c>
    </row>
    <row r="58" spans="1:16" x14ac:dyDescent="0.15">
      <c r="A58" s="160" t="s">
        <v>34</v>
      </c>
      <c r="B58" s="160"/>
      <c r="C58" s="160"/>
      <c r="D58" s="160">
        <f>'将来負担比率（分子）の構造'!I$50</f>
        <v>10090</v>
      </c>
      <c r="E58" s="160"/>
      <c r="F58" s="160"/>
      <c r="G58" s="160">
        <f>'将来負担比率（分子）の構造'!J$50</f>
        <v>10437</v>
      </c>
      <c r="H58" s="160"/>
      <c r="I58" s="160"/>
      <c r="J58" s="160">
        <f>'将来負担比率（分子）の構造'!K$50</f>
        <v>10416</v>
      </c>
      <c r="K58" s="160"/>
      <c r="L58" s="160"/>
      <c r="M58" s="160">
        <f>'将来負担比率（分子）の構造'!L$50</f>
        <v>10349</v>
      </c>
      <c r="N58" s="160"/>
      <c r="O58" s="160"/>
      <c r="P58" s="160">
        <f>'将来負担比率（分子）の構造'!M$50</f>
        <v>8870</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1424</v>
      </c>
      <c r="C62" s="160"/>
      <c r="D62" s="160"/>
      <c r="E62" s="160">
        <f>'将来負担比率（分子）の構造'!J$45</f>
        <v>983</v>
      </c>
      <c r="F62" s="160"/>
      <c r="G62" s="160"/>
      <c r="H62" s="160">
        <f>'将来負担比率（分子）の構造'!K$45</f>
        <v>855</v>
      </c>
      <c r="I62" s="160"/>
      <c r="J62" s="160"/>
      <c r="K62" s="160">
        <f>'将来負担比率（分子）の構造'!L$45</f>
        <v>863</v>
      </c>
      <c r="L62" s="160"/>
      <c r="M62" s="160"/>
      <c r="N62" s="160">
        <f>'将来負担比率（分子）の構造'!M$45</f>
        <v>944</v>
      </c>
      <c r="O62" s="160"/>
      <c r="P62" s="160"/>
    </row>
    <row r="63" spans="1:16" x14ac:dyDescent="0.15">
      <c r="A63" s="160" t="s">
        <v>27</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26</v>
      </c>
      <c r="B64" s="160">
        <f>'将来負担比率（分子）の構造'!I$43</f>
        <v>23859</v>
      </c>
      <c r="C64" s="160"/>
      <c r="D64" s="160"/>
      <c r="E64" s="160">
        <f>'将来負担比率（分子）の構造'!J$43</f>
        <v>21866</v>
      </c>
      <c r="F64" s="160"/>
      <c r="G64" s="160"/>
      <c r="H64" s="160">
        <f>'将来負担比率（分子）の構造'!K$43</f>
        <v>22939</v>
      </c>
      <c r="I64" s="160"/>
      <c r="J64" s="160"/>
      <c r="K64" s="160">
        <f>'将来負担比率（分子）の構造'!L$43</f>
        <v>23657</v>
      </c>
      <c r="L64" s="160"/>
      <c r="M64" s="160"/>
      <c r="N64" s="160">
        <f>'将来負担比率（分子）の構造'!M$43</f>
        <v>23902</v>
      </c>
      <c r="O64" s="160"/>
      <c r="P64" s="160"/>
    </row>
    <row r="65" spans="1:16" x14ac:dyDescent="0.15">
      <c r="A65" s="160" t="s">
        <v>25</v>
      </c>
      <c r="B65" s="160">
        <f>'将来負担比率（分子）の構造'!I$42</f>
        <v>29</v>
      </c>
      <c r="C65" s="160"/>
      <c r="D65" s="160"/>
      <c r="E65" s="160">
        <f>'将来負担比率（分子）の構造'!J$42</f>
        <v>26</v>
      </c>
      <c r="F65" s="160"/>
      <c r="G65" s="160"/>
      <c r="H65" s="160">
        <f>'将来負担比率（分子）の構造'!K$42</f>
        <v>22</v>
      </c>
      <c r="I65" s="160"/>
      <c r="J65" s="160"/>
      <c r="K65" s="160">
        <f>'将来負担比率（分子）の構造'!L$42</f>
        <v>18</v>
      </c>
      <c r="L65" s="160"/>
      <c r="M65" s="160"/>
      <c r="N65" s="160">
        <f>'将来負担比率（分子）の構造'!M$42</f>
        <v>16</v>
      </c>
      <c r="O65" s="160"/>
      <c r="P65" s="160"/>
    </row>
    <row r="66" spans="1:16" x14ac:dyDescent="0.15">
      <c r="A66" s="160" t="s">
        <v>24</v>
      </c>
      <c r="B66" s="160">
        <f>'将来負担比率（分子）の構造'!I$41</f>
        <v>40839</v>
      </c>
      <c r="C66" s="160"/>
      <c r="D66" s="160"/>
      <c r="E66" s="160">
        <f>'将来負担比率（分子）の構造'!J$41</f>
        <v>38676</v>
      </c>
      <c r="F66" s="160"/>
      <c r="G66" s="160"/>
      <c r="H66" s="160">
        <f>'将来負担比率（分子）の構造'!K$41</f>
        <v>36294</v>
      </c>
      <c r="I66" s="160"/>
      <c r="J66" s="160"/>
      <c r="K66" s="160">
        <f>'将来負担比率（分子）の構造'!L$41</f>
        <v>33631</v>
      </c>
      <c r="L66" s="160"/>
      <c r="M66" s="160"/>
      <c r="N66" s="160">
        <f>'将来負担比率（分子）の構造'!M$41</f>
        <v>33942</v>
      </c>
      <c r="O66" s="160"/>
      <c r="P66" s="160"/>
    </row>
    <row r="67" spans="1:16" x14ac:dyDescent="0.15">
      <c r="A67" s="160" t="s">
        <v>68</v>
      </c>
      <c r="B67" s="160" t="e">
        <f>NA()</f>
        <v>#N/A</v>
      </c>
      <c r="C67" s="160">
        <f>IF(ISNUMBER('将来負担比率（分子）の構造'!I$53), IF('将来負担比率（分子）の構造'!I$53 &lt; 0, 0, '将来負担比率（分子）の構造'!I$53), NA())</f>
        <v>9566</v>
      </c>
      <c r="D67" s="160" t="e">
        <f>NA()</f>
        <v>#N/A</v>
      </c>
      <c r="E67" s="160" t="e">
        <f>NA()</f>
        <v>#N/A</v>
      </c>
      <c r="F67" s="160">
        <f>IF(ISNUMBER('将来負担比率（分子）の構造'!J$53), IF('将来負担比率（分子）の構造'!J$53 &lt; 0, 0, '将来負担比率（分子）の構造'!J$53), NA())</f>
        <v>5724</v>
      </c>
      <c r="G67" s="160" t="e">
        <f>NA()</f>
        <v>#N/A</v>
      </c>
      <c r="H67" s="160" t="e">
        <f>NA()</f>
        <v>#N/A</v>
      </c>
      <c r="I67" s="160">
        <f>IF(ISNUMBER('将来負担比率（分子）の構造'!K$53), IF('将来負担比率（分子）の構造'!K$53 &lt; 0, 0, '将来負担比率（分子）の構造'!K$53), NA())</f>
        <v>6392</v>
      </c>
      <c r="J67" s="160" t="e">
        <f>NA()</f>
        <v>#N/A</v>
      </c>
      <c r="K67" s="160" t="e">
        <f>NA()</f>
        <v>#N/A</v>
      </c>
      <c r="L67" s="160">
        <f>IF(ISNUMBER('将来負担比率（分子）の構造'!L$53), IF('将来負担比率（分子）の構造'!L$53 &lt; 0, 0, '将来負担比率（分子）の構造'!L$53), NA())</f>
        <v>6326</v>
      </c>
      <c r="M67" s="160" t="e">
        <f>NA()</f>
        <v>#N/A</v>
      </c>
      <c r="N67" s="160" t="e">
        <f>NA()</f>
        <v>#N/A</v>
      </c>
      <c r="O67" s="160">
        <f>IF(ISNUMBER('将来負担比率（分子）の構造'!M$53), IF('将来負担比率（分子）の構造'!M$53 &lt; 0, 0, '将来負担比率（分子）の構造'!M$53), NA())</f>
        <v>9128</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4238</v>
      </c>
      <c r="C72" s="164">
        <f>基金残高に係る経年分析!G55</f>
        <v>4246</v>
      </c>
      <c r="D72" s="164">
        <f>基金残高に係る経年分析!H55</f>
        <v>3197</v>
      </c>
    </row>
    <row r="73" spans="1:16" x14ac:dyDescent="0.15">
      <c r="A73" s="163" t="s">
        <v>71</v>
      </c>
      <c r="B73" s="164">
        <f>基金残高に係る経年分析!F56</f>
        <v>638</v>
      </c>
      <c r="C73" s="164">
        <f>基金残高に係る経年分析!G56</f>
        <v>39</v>
      </c>
      <c r="D73" s="164">
        <f>基金残高に係る経年分析!H56</f>
        <v>39</v>
      </c>
    </row>
    <row r="74" spans="1:16" x14ac:dyDescent="0.15">
      <c r="A74" s="163" t="s">
        <v>72</v>
      </c>
      <c r="B74" s="164">
        <f>基金残高に係る経年分析!F57</f>
        <v>5824</v>
      </c>
      <c r="C74" s="164">
        <f>基金残高に係る経年分析!G57</f>
        <v>5763</v>
      </c>
      <c r="D74" s="164">
        <f>基金残高に係る経年分析!H57</f>
        <v>5268</v>
      </c>
    </row>
  </sheetData>
  <sheetProtection algorithmName="SHA-512" hashValue="Wqn8T5+eel9/9F8UGtbMmnd7DAThva2SPSfj26BVMqXNyqsIPbekNjpAJWCNPVwW0MWQgDWQjHS4u4Xn1zk4eg==" saltValue="r5VJHYa6bKL5Z7tHcqum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204</v>
      </c>
      <c r="DI1" s="736"/>
      <c r="DJ1" s="736"/>
      <c r="DK1" s="736"/>
      <c r="DL1" s="736"/>
      <c r="DM1" s="736"/>
      <c r="DN1" s="737"/>
      <c r="DO1" s="205"/>
      <c r="DP1" s="735" t="s">
        <v>205</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207</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208</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209</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210</v>
      </c>
      <c r="S4" s="678"/>
      <c r="T4" s="678"/>
      <c r="U4" s="678"/>
      <c r="V4" s="678"/>
      <c r="W4" s="678"/>
      <c r="X4" s="678"/>
      <c r="Y4" s="679"/>
      <c r="Z4" s="677" t="s">
        <v>211</v>
      </c>
      <c r="AA4" s="678"/>
      <c r="AB4" s="678"/>
      <c r="AC4" s="679"/>
      <c r="AD4" s="677" t="s">
        <v>212</v>
      </c>
      <c r="AE4" s="678"/>
      <c r="AF4" s="678"/>
      <c r="AG4" s="678"/>
      <c r="AH4" s="678"/>
      <c r="AI4" s="678"/>
      <c r="AJ4" s="678"/>
      <c r="AK4" s="679"/>
      <c r="AL4" s="677" t="s">
        <v>211</v>
      </c>
      <c r="AM4" s="678"/>
      <c r="AN4" s="678"/>
      <c r="AO4" s="679"/>
      <c r="AP4" s="738" t="s">
        <v>213</v>
      </c>
      <c r="AQ4" s="738"/>
      <c r="AR4" s="738"/>
      <c r="AS4" s="738"/>
      <c r="AT4" s="738"/>
      <c r="AU4" s="738"/>
      <c r="AV4" s="738"/>
      <c r="AW4" s="738"/>
      <c r="AX4" s="738"/>
      <c r="AY4" s="738"/>
      <c r="AZ4" s="738"/>
      <c r="BA4" s="738"/>
      <c r="BB4" s="738"/>
      <c r="BC4" s="738"/>
      <c r="BD4" s="738"/>
      <c r="BE4" s="738"/>
      <c r="BF4" s="738"/>
      <c r="BG4" s="738" t="s">
        <v>214</v>
      </c>
      <c r="BH4" s="738"/>
      <c r="BI4" s="738"/>
      <c r="BJ4" s="738"/>
      <c r="BK4" s="738"/>
      <c r="BL4" s="738"/>
      <c r="BM4" s="738"/>
      <c r="BN4" s="738"/>
      <c r="BO4" s="738" t="s">
        <v>211</v>
      </c>
      <c r="BP4" s="738"/>
      <c r="BQ4" s="738"/>
      <c r="BR4" s="738"/>
      <c r="BS4" s="738" t="s">
        <v>215</v>
      </c>
      <c r="BT4" s="738"/>
      <c r="BU4" s="738"/>
      <c r="BV4" s="738"/>
      <c r="BW4" s="738"/>
      <c r="BX4" s="738"/>
      <c r="BY4" s="738"/>
      <c r="BZ4" s="738"/>
      <c r="CA4" s="738"/>
      <c r="CB4" s="738"/>
      <c r="CD4" s="720" t="s">
        <v>216</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217</v>
      </c>
      <c r="C5" s="703"/>
      <c r="D5" s="703"/>
      <c r="E5" s="703"/>
      <c r="F5" s="703"/>
      <c r="G5" s="703"/>
      <c r="H5" s="703"/>
      <c r="I5" s="703"/>
      <c r="J5" s="703"/>
      <c r="K5" s="703"/>
      <c r="L5" s="703"/>
      <c r="M5" s="703"/>
      <c r="N5" s="703"/>
      <c r="O5" s="703"/>
      <c r="P5" s="703"/>
      <c r="Q5" s="704"/>
      <c r="R5" s="668">
        <v>5057831</v>
      </c>
      <c r="S5" s="669"/>
      <c r="T5" s="669"/>
      <c r="U5" s="669"/>
      <c r="V5" s="669"/>
      <c r="W5" s="669"/>
      <c r="X5" s="669"/>
      <c r="Y5" s="715"/>
      <c r="Z5" s="733">
        <v>15.5</v>
      </c>
      <c r="AA5" s="733"/>
      <c r="AB5" s="733"/>
      <c r="AC5" s="733"/>
      <c r="AD5" s="734">
        <v>5057831</v>
      </c>
      <c r="AE5" s="734"/>
      <c r="AF5" s="734"/>
      <c r="AG5" s="734"/>
      <c r="AH5" s="734"/>
      <c r="AI5" s="734"/>
      <c r="AJ5" s="734"/>
      <c r="AK5" s="734"/>
      <c r="AL5" s="716">
        <v>28.8</v>
      </c>
      <c r="AM5" s="685"/>
      <c r="AN5" s="685"/>
      <c r="AO5" s="717"/>
      <c r="AP5" s="702" t="s">
        <v>218</v>
      </c>
      <c r="AQ5" s="703"/>
      <c r="AR5" s="703"/>
      <c r="AS5" s="703"/>
      <c r="AT5" s="703"/>
      <c r="AU5" s="703"/>
      <c r="AV5" s="703"/>
      <c r="AW5" s="703"/>
      <c r="AX5" s="703"/>
      <c r="AY5" s="703"/>
      <c r="AZ5" s="703"/>
      <c r="BA5" s="703"/>
      <c r="BB5" s="703"/>
      <c r="BC5" s="703"/>
      <c r="BD5" s="703"/>
      <c r="BE5" s="703"/>
      <c r="BF5" s="704"/>
      <c r="BG5" s="603">
        <v>5021098</v>
      </c>
      <c r="BH5" s="606"/>
      <c r="BI5" s="606"/>
      <c r="BJ5" s="606"/>
      <c r="BK5" s="606"/>
      <c r="BL5" s="606"/>
      <c r="BM5" s="606"/>
      <c r="BN5" s="607"/>
      <c r="BO5" s="665">
        <v>99.3</v>
      </c>
      <c r="BP5" s="665"/>
      <c r="BQ5" s="665"/>
      <c r="BR5" s="665"/>
      <c r="BS5" s="666" t="s">
        <v>120</v>
      </c>
      <c r="BT5" s="666"/>
      <c r="BU5" s="666"/>
      <c r="BV5" s="666"/>
      <c r="BW5" s="666"/>
      <c r="BX5" s="666"/>
      <c r="BY5" s="666"/>
      <c r="BZ5" s="666"/>
      <c r="CA5" s="666"/>
      <c r="CB5" s="707"/>
      <c r="CD5" s="720" t="s">
        <v>213</v>
      </c>
      <c r="CE5" s="721"/>
      <c r="CF5" s="721"/>
      <c r="CG5" s="721"/>
      <c r="CH5" s="721"/>
      <c r="CI5" s="721"/>
      <c r="CJ5" s="721"/>
      <c r="CK5" s="721"/>
      <c r="CL5" s="721"/>
      <c r="CM5" s="721"/>
      <c r="CN5" s="721"/>
      <c r="CO5" s="721"/>
      <c r="CP5" s="721"/>
      <c r="CQ5" s="722"/>
      <c r="CR5" s="720" t="s">
        <v>219</v>
      </c>
      <c r="CS5" s="721"/>
      <c r="CT5" s="721"/>
      <c r="CU5" s="721"/>
      <c r="CV5" s="721"/>
      <c r="CW5" s="721"/>
      <c r="CX5" s="721"/>
      <c r="CY5" s="722"/>
      <c r="CZ5" s="720" t="s">
        <v>211</v>
      </c>
      <c r="DA5" s="721"/>
      <c r="DB5" s="721"/>
      <c r="DC5" s="722"/>
      <c r="DD5" s="720" t="s">
        <v>220</v>
      </c>
      <c r="DE5" s="721"/>
      <c r="DF5" s="721"/>
      <c r="DG5" s="721"/>
      <c r="DH5" s="721"/>
      <c r="DI5" s="721"/>
      <c r="DJ5" s="721"/>
      <c r="DK5" s="721"/>
      <c r="DL5" s="721"/>
      <c r="DM5" s="721"/>
      <c r="DN5" s="721"/>
      <c r="DO5" s="721"/>
      <c r="DP5" s="722"/>
      <c r="DQ5" s="720" t="s">
        <v>221</v>
      </c>
      <c r="DR5" s="721"/>
      <c r="DS5" s="721"/>
      <c r="DT5" s="721"/>
      <c r="DU5" s="721"/>
      <c r="DV5" s="721"/>
      <c r="DW5" s="721"/>
      <c r="DX5" s="721"/>
      <c r="DY5" s="721"/>
      <c r="DZ5" s="721"/>
      <c r="EA5" s="721"/>
      <c r="EB5" s="721"/>
      <c r="EC5" s="722"/>
    </row>
    <row r="6" spans="2:143" ht="11.25" customHeight="1" x14ac:dyDescent="0.15">
      <c r="B6" s="600" t="s">
        <v>222</v>
      </c>
      <c r="C6" s="601"/>
      <c r="D6" s="601"/>
      <c r="E6" s="601"/>
      <c r="F6" s="601"/>
      <c r="G6" s="601"/>
      <c r="H6" s="601"/>
      <c r="I6" s="601"/>
      <c r="J6" s="601"/>
      <c r="K6" s="601"/>
      <c r="L6" s="601"/>
      <c r="M6" s="601"/>
      <c r="N6" s="601"/>
      <c r="O6" s="601"/>
      <c r="P6" s="601"/>
      <c r="Q6" s="602"/>
      <c r="R6" s="603">
        <v>273346</v>
      </c>
      <c r="S6" s="606"/>
      <c r="T6" s="606"/>
      <c r="U6" s="606"/>
      <c r="V6" s="606"/>
      <c r="W6" s="606"/>
      <c r="X6" s="606"/>
      <c r="Y6" s="607"/>
      <c r="Z6" s="665">
        <v>0.8</v>
      </c>
      <c r="AA6" s="665"/>
      <c r="AB6" s="665"/>
      <c r="AC6" s="665"/>
      <c r="AD6" s="666">
        <v>273346</v>
      </c>
      <c r="AE6" s="666"/>
      <c r="AF6" s="666"/>
      <c r="AG6" s="666"/>
      <c r="AH6" s="666"/>
      <c r="AI6" s="666"/>
      <c r="AJ6" s="666"/>
      <c r="AK6" s="666"/>
      <c r="AL6" s="608">
        <v>1.6</v>
      </c>
      <c r="AM6" s="609"/>
      <c r="AN6" s="609"/>
      <c r="AO6" s="667"/>
      <c r="AP6" s="600" t="s">
        <v>223</v>
      </c>
      <c r="AQ6" s="601"/>
      <c r="AR6" s="601"/>
      <c r="AS6" s="601"/>
      <c r="AT6" s="601"/>
      <c r="AU6" s="601"/>
      <c r="AV6" s="601"/>
      <c r="AW6" s="601"/>
      <c r="AX6" s="601"/>
      <c r="AY6" s="601"/>
      <c r="AZ6" s="601"/>
      <c r="BA6" s="601"/>
      <c r="BB6" s="601"/>
      <c r="BC6" s="601"/>
      <c r="BD6" s="601"/>
      <c r="BE6" s="601"/>
      <c r="BF6" s="602"/>
      <c r="BG6" s="603">
        <v>5021098</v>
      </c>
      <c r="BH6" s="606"/>
      <c r="BI6" s="606"/>
      <c r="BJ6" s="606"/>
      <c r="BK6" s="606"/>
      <c r="BL6" s="606"/>
      <c r="BM6" s="606"/>
      <c r="BN6" s="607"/>
      <c r="BO6" s="665">
        <v>99.3</v>
      </c>
      <c r="BP6" s="665"/>
      <c r="BQ6" s="665"/>
      <c r="BR6" s="665"/>
      <c r="BS6" s="666" t="s">
        <v>224</v>
      </c>
      <c r="BT6" s="666"/>
      <c r="BU6" s="666"/>
      <c r="BV6" s="666"/>
      <c r="BW6" s="666"/>
      <c r="BX6" s="666"/>
      <c r="BY6" s="666"/>
      <c r="BZ6" s="666"/>
      <c r="CA6" s="666"/>
      <c r="CB6" s="707"/>
      <c r="CD6" s="674" t="s">
        <v>225</v>
      </c>
      <c r="CE6" s="675"/>
      <c r="CF6" s="675"/>
      <c r="CG6" s="675"/>
      <c r="CH6" s="675"/>
      <c r="CI6" s="675"/>
      <c r="CJ6" s="675"/>
      <c r="CK6" s="675"/>
      <c r="CL6" s="675"/>
      <c r="CM6" s="675"/>
      <c r="CN6" s="675"/>
      <c r="CO6" s="675"/>
      <c r="CP6" s="675"/>
      <c r="CQ6" s="676"/>
      <c r="CR6" s="603">
        <v>164483</v>
      </c>
      <c r="CS6" s="606"/>
      <c r="CT6" s="606"/>
      <c r="CU6" s="606"/>
      <c r="CV6" s="606"/>
      <c r="CW6" s="606"/>
      <c r="CX6" s="606"/>
      <c r="CY6" s="607"/>
      <c r="CZ6" s="716">
        <v>0.5</v>
      </c>
      <c r="DA6" s="685"/>
      <c r="DB6" s="685"/>
      <c r="DC6" s="719"/>
      <c r="DD6" s="611" t="s">
        <v>120</v>
      </c>
      <c r="DE6" s="606"/>
      <c r="DF6" s="606"/>
      <c r="DG6" s="606"/>
      <c r="DH6" s="606"/>
      <c r="DI6" s="606"/>
      <c r="DJ6" s="606"/>
      <c r="DK6" s="606"/>
      <c r="DL6" s="606"/>
      <c r="DM6" s="606"/>
      <c r="DN6" s="606"/>
      <c r="DO6" s="606"/>
      <c r="DP6" s="607"/>
      <c r="DQ6" s="611">
        <v>164483</v>
      </c>
      <c r="DR6" s="606"/>
      <c r="DS6" s="606"/>
      <c r="DT6" s="606"/>
      <c r="DU6" s="606"/>
      <c r="DV6" s="606"/>
      <c r="DW6" s="606"/>
      <c r="DX6" s="606"/>
      <c r="DY6" s="606"/>
      <c r="DZ6" s="606"/>
      <c r="EA6" s="606"/>
      <c r="EB6" s="606"/>
      <c r="EC6" s="646"/>
    </row>
    <row r="7" spans="2:143" ht="11.25" customHeight="1" x14ac:dyDescent="0.15">
      <c r="B7" s="600" t="s">
        <v>226</v>
      </c>
      <c r="C7" s="601"/>
      <c r="D7" s="601"/>
      <c r="E7" s="601"/>
      <c r="F7" s="601"/>
      <c r="G7" s="601"/>
      <c r="H7" s="601"/>
      <c r="I7" s="601"/>
      <c r="J7" s="601"/>
      <c r="K7" s="601"/>
      <c r="L7" s="601"/>
      <c r="M7" s="601"/>
      <c r="N7" s="601"/>
      <c r="O7" s="601"/>
      <c r="P7" s="601"/>
      <c r="Q7" s="602"/>
      <c r="R7" s="603">
        <v>11115</v>
      </c>
      <c r="S7" s="606"/>
      <c r="T7" s="606"/>
      <c r="U7" s="606"/>
      <c r="V7" s="606"/>
      <c r="W7" s="606"/>
      <c r="X7" s="606"/>
      <c r="Y7" s="607"/>
      <c r="Z7" s="665">
        <v>0</v>
      </c>
      <c r="AA7" s="665"/>
      <c r="AB7" s="665"/>
      <c r="AC7" s="665"/>
      <c r="AD7" s="666">
        <v>11115</v>
      </c>
      <c r="AE7" s="666"/>
      <c r="AF7" s="666"/>
      <c r="AG7" s="666"/>
      <c r="AH7" s="666"/>
      <c r="AI7" s="666"/>
      <c r="AJ7" s="666"/>
      <c r="AK7" s="666"/>
      <c r="AL7" s="608">
        <v>0.1</v>
      </c>
      <c r="AM7" s="609"/>
      <c r="AN7" s="609"/>
      <c r="AO7" s="667"/>
      <c r="AP7" s="600" t="s">
        <v>227</v>
      </c>
      <c r="AQ7" s="601"/>
      <c r="AR7" s="601"/>
      <c r="AS7" s="601"/>
      <c r="AT7" s="601"/>
      <c r="AU7" s="601"/>
      <c r="AV7" s="601"/>
      <c r="AW7" s="601"/>
      <c r="AX7" s="601"/>
      <c r="AY7" s="601"/>
      <c r="AZ7" s="601"/>
      <c r="BA7" s="601"/>
      <c r="BB7" s="601"/>
      <c r="BC7" s="601"/>
      <c r="BD7" s="601"/>
      <c r="BE7" s="601"/>
      <c r="BF7" s="602"/>
      <c r="BG7" s="603">
        <v>1996716</v>
      </c>
      <c r="BH7" s="606"/>
      <c r="BI7" s="606"/>
      <c r="BJ7" s="606"/>
      <c r="BK7" s="606"/>
      <c r="BL7" s="606"/>
      <c r="BM7" s="606"/>
      <c r="BN7" s="607"/>
      <c r="BO7" s="665">
        <v>39.5</v>
      </c>
      <c r="BP7" s="665"/>
      <c r="BQ7" s="665"/>
      <c r="BR7" s="665"/>
      <c r="BS7" s="666" t="s">
        <v>120</v>
      </c>
      <c r="BT7" s="666"/>
      <c r="BU7" s="666"/>
      <c r="BV7" s="666"/>
      <c r="BW7" s="666"/>
      <c r="BX7" s="666"/>
      <c r="BY7" s="666"/>
      <c r="BZ7" s="666"/>
      <c r="CA7" s="666"/>
      <c r="CB7" s="707"/>
      <c r="CD7" s="647" t="s">
        <v>228</v>
      </c>
      <c r="CE7" s="644"/>
      <c r="CF7" s="644"/>
      <c r="CG7" s="644"/>
      <c r="CH7" s="644"/>
      <c r="CI7" s="644"/>
      <c r="CJ7" s="644"/>
      <c r="CK7" s="644"/>
      <c r="CL7" s="644"/>
      <c r="CM7" s="644"/>
      <c r="CN7" s="644"/>
      <c r="CO7" s="644"/>
      <c r="CP7" s="644"/>
      <c r="CQ7" s="645"/>
      <c r="CR7" s="603">
        <v>4218242</v>
      </c>
      <c r="CS7" s="606"/>
      <c r="CT7" s="606"/>
      <c r="CU7" s="606"/>
      <c r="CV7" s="606"/>
      <c r="CW7" s="606"/>
      <c r="CX7" s="606"/>
      <c r="CY7" s="607"/>
      <c r="CZ7" s="665">
        <v>13.4</v>
      </c>
      <c r="DA7" s="665"/>
      <c r="DB7" s="665"/>
      <c r="DC7" s="665"/>
      <c r="DD7" s="611">
        <v>997260</v>
      </c>
      <c r="DE7" s="606"/>
      <c r="DF7" s="606"/>
      <c r="DG7" s="606"/>
      <c r="DH7" s="606"/>
      <c r="DI7" s="606"/>
      <c r="DJ7" s="606"/>
      <c r="DK7" s="606"/>
      <c r="DL7" s="606"/>
      <c r="DM7" s="606"/>
      <c r="DN7" s="606"/>
      <c r="DO7" s="606"/>
      <c r="DP7" s="607"/>
      <c r="DQ7" s="611">
        <v>2992797</v>
      </c>
      <c r="DR7" s="606"/>
      <c r="DS7" s="606"/>
      <c r="DT7" s="606"/>
      <c r="DU7" s="606"/>
      <c r="DV7" s="606"/>
      <c r="DW7" s="606"/>
      <c r="DX7" s="606"/>
      <c r="DY7" s="606"/>
      <c r="DZ7" s="606"/>
      <c r="EA7" s="606"/>
      <c r="EB7" s="606"/>
      <c r="EC7" s="646"/>
    </row>
    <row r="8" spans="2:143" ht="11.25" customHeight="1" x14ac:dyDescent="0.15">
      <c r="B8" s="600" t="s">
        <v>229</v>
      </c>
      <c r="C8" s="601"/>
      <c r="D8" s="601"/>
      <c r="E8" s="601"/>
      <c r="F8" s="601"/>
      <c r="G8" s="601"/>
      <c r="H8" s="601"/>
      <c r="I8" s="601"/>
      <c r="J8" s="601"/>
      <c r="K8" s="601"/>
      <c r="L8" s="601"/>
      <c r="M8" s="601"/>
      <c r="N8" s="601"/>
      <c r="O8" s="601"/>
      <c r="P8" s="601"/>
      <c r="Q8" s="602"/>
      <c r="R8" s="603">
        <v>21852</v>
      </c>
      <c r="S8" s="606"/>
      <c r="T8" s="606"/>
      <c r="U8" s="606"/>
      <c r="V8" s="606"/>
      <c r="W8" s="606"/>
      <c r="X8" s="606"/>
      <c r="Y8" s="607"/>
      <c r="Z8" s="665">
        <v>0.1</v>
      </c>
      <c r="AA8" s="665"/>
      <c r="AB8" s="665"/>
      <c r="AC8" s="665"/>
      <c r="AD8" s="666">
        <v>21852</v>
      </c>
      <c r="AE8" s="666"/>
      <c r="AF8" s="666"/>
      <c r="AG8" s="666"/>
      <c r="AH8" s="666"/>
      <c r="AI8" s="666"/>
      <c r="AJ8" s="666"/>
      <c r="AK8" s="666"/>
      <c r="AL8" s="608">
        <v>0.1</v>
      </c>
      <c r="AM8" s="609"/>
      <c r="AN8" s="609"/>
      <c r="AO8" s="667"/>
      <c r="AP8" s="600" t="s">
        <v>230</v>
      </c>
      <c r="AQ8" s="601"/>
      <c r="AR8" s="601"/>
      <c r="AS8" s="601"/>
      <c r="AT8" s="601"/>
      <c r="AU8" s="601"/>
      <c r="AV8" s="601"/>
      <c r="AW8" s="601"/>
      <c r="AX8" s="601"/>
      <c r="AY8" s="601"/>
      <c r="AZ8" s="601"/>
      <c r="BA8" s="601"/>
      <c r="BB8" s="601"/>
      <c r="BC8" s="601"/>
      <c r="BD8" s="601"/>
      <c r="BE8" s="601"/>
      <c r="BF8" s="602"/>
      <c r="BG8" s="603">
        <v>81660</v>
      </c>
      <c r="BH8" s="606"/>
      <c r="BI8" s="606"/>
      <c r="BJ8" s="606"/>
      <c r="BK8" s="606"/>
      <c r="BL8" s="606"/>
      <c r="BM8" s="606"/>
      <c r="BN8" s="607"/>
      <c r="BO8" s="665">
        <v>1.6</v>
      </c>
      <c r="BP8" s="665"/>
      <c r="BQ8" s="665"/>
      <c r="BR8" s="665"/>
      <c r="BS8" s="611" t="s">
        <v>120</v>
      </c>
      <c r="BT8" s="606"/>
      <c r="BU8" s="606"/>
      <c r="BV8" s="606"/>
      <c r="BW8" s="606"/>
      <c r="BX8" s="606"/>
      <c r="BY8" s="606"/>
      <c r="BZ8" s="606"/>
      <c r="CA8" s="606"/>
      <c r="CB8" s="646"/>
      <c r="CD8" s="647" t="s">
        <v>231</v>
      </c>
      <c r="CE8" s="644"/>
      <c r="CF8" s="644"/>
      <c r="CG8" s="644"/>
      <c r="CH8" s="644"/>
      <c r="CI8" s="644"/>
      <c r="CJ8" s="644"/>
      <c r="CK8" s="644"/>
      <c r="CL8" s="644"/>
      <c r="CM8" s="644"/>
      <c r="CN8" s="644"/>
      <c r="CO8" s="644"/>
      <c r="CP8" s="644"/>
      <c r="CQ8" s="645"/>
      <c r="CR8" s="603">
        <v>6101581</v>
      </c>
      <c r="CS8" s="606"/>
      <c r="CT8" s="606"/>
      <c r="CU8" s="606"/>
      <c r="CV8" s="606"/>
      <c r="CW8" s="606"/>
      <c r="CX8" s="606"/>
      <c r="CY8" s="607"/>
      <c r="CZ8" s="665">
        <v>19.399999999999999</v>
      </c>
      <c r="DA8" s="665"/>
      <c r="DB8" s="665"/>
      <c r="DC8" s="665"/>
      <c r="DD8" s="611">
        <v>117022</v>
      </c>
      <c r="DE8" s="606"/>
      <c r="DF8" s="606"/>
      <c r="DG8" s="606"/>
      <c r="DH8" s="606"/>
      <c r="DI8" s="606"/>
      <c r="DJ8" s="606"/>
      <c r="DK8" s="606"/>
      <c r="DL8" s="606"/>
      <c r="DM8" s="606"/>
      <c r="DN8" s="606"/>
      <c r="DO8" s="606"/>
      <c r="DP8" s="607"/>
      <c r="DQ8" s="611">
        <v>3522877</v>
      </c>
      <c r="DR8" s="606"/>
      <c r="DS8" s="606"/>
      <c r="DT8" s="606"/>
      <c r="DU8" s="606"/>
      <c r="DV8" s="606"/>
      <c r="DW8" s="606"/>
      <c r="DX8" s="606"/>
      <c r="DY8" s="606"/>
      <c r="DZ8" s="606"/>
      <c r="EA8" s="606"/>
      <c r="EB8" s="606"/>
      <c r="EC8" s="646"/>
    </row>
    <row r="9" spans="2:143" ht="11.25" customHeight="1" x14ac:dyDescent="0.15">
      <c r="B9" s="600" t="s">
        <v>232</v>
      </c>
      <c r="C9" s="601"/>
      <c r="D9" s="601"/>
      <c r="E9" s="601"/>
      <c r="F9" s="601"/>
      <c r="G9" s="601"/>
      <c r="H9" s="601"/>
      <c r="I9" s="601"/>
      <c r="J9" s="601"/>
      <c r="K9" s="601"/>
      <c r="L9" s="601"/>
      <c r="M9" s="601"/>
      <c r="N9" s="601"/>
      <c r="O9" s="601"/>
      <c r="P9" s="601"/>
      <c r="Q9" s="602"/>
      <c r="R9" s="603">
        <v>25476</v>
      </c>
      <c r="S9" s="606"/>
      <c r="T9" s="606"/>
      <c r="U9" s="606"/>
      <c r="V9" s="606"/>
      <c r="W9" s="606"/>
      <c r="X9" s="606"/>
      <c r="Y9" s="607"/>
      <c r="Z9" s="665">
        <v>0.1</v>
      </c>
      <c r="AA9" s="665"/>
      <c r="AB9" s="665"/>
      <c r="AC9" s="665"/>
      <c r="AD9" s="666">
        <v>25476</v>
      </c>
      <c r="AE9" s="666"/>
      <c r="AF9" s="666"/>
      <c r="AG9" s="666"/>
      <c r="AH9" s="666"/>
      <c r="AI9" s="666"/>
      <c r="AJ9" s="666"/>
      <c r="AK9" s="666"/>
      <c r="AL9" s="608">
        <v>0.1</v>
      </c>
      <c r="AM9" s="609"/>
      <c r="AN9" s="609"/>
      <c r="AO9" s="667"/>
      <c r="AP9" s="600" t="s">
        <v>233</v>
      </c>
      <c r="AQ9" s="601"/>
      <c r="AR9" s="601"/>
      <c r="AS9" s="601"/>
      <c r="AT9" s="601"/>
      <c r="AU9" s="601"/>
      <c r="AV9" s="601"/>
      <c r="AW9" s="601"/>
      <c r="AX9" s="601"/>
      <c r="AY9" s="601"/>
      <c r="AZ9" s="601"/>
      <c r="BA9" s="601"/>
      <c r="BB9" s="601"/>
      <c r="BC9" s="601"/>
      <c r="BD9" s="601"/>
      <c r="BE9" s="601"/>
      <c r="BF9" s="602"/>
      <c r="BG9" s="603">
        <v>1619607</v>
      </c>
      <c r="BH9" s="606"/>
      <c r="BI9" s="606"/>
      <c r="BJ9" s="606"/>
      <c r="BK9" s="606"/>
      <c r="BL9" s="606"/>
      <c r="BM9" s="606"/>
      <c r="BN9" s="607"/>
      <c r="BO9" s="665">
        <v>32</v>
      </c>
      <c r="BP9" s="665"/>
      <c r="BQ9" s="665"/>
      <c r="BR9" s="665"/>
      <c r="BS9" s="611" t="s">
        <v>224</v>
      </c>
      <c r="BT9" s="606"/>
      <c r="BU9" s="606"/>
      <c r="BV9" s="606"/>
      <c r="BW9" s="606"/>
      <c r="BX9" s="606"/>
      <c r="BY9" s="606"/>
      <c r="BZ9" s="606"/>
      <c r="CA9" s="606"/>
      <c r="CB9" s="646"/>
      <c r="CD9" s="647" t="s">
        <v>234</v>
      </c>
      <c r="CE9" s="644"/>
      <c r="CF9" s="644"/>
      <c r="CG9" s="644"/>
      <c r="CH9" s="644"/>
      <c r="CI9" s="644"/>
      <c r="CJ9" s="644"/>
      <c r="CK9" s="644"/>
      <c r="CL9" s="644"/>
      <c r="CM9" s="644"/>
      <c r="CN9" s="644"/>
      <c r="CO9" s="644"/>
      <c r="CP9" s="644"/>
      <c r="CQ9" s="645"/>
      <c r="CR9" s="603">
        <v>3726923</v>
      </c>
      <c r="CS9" s="606"/>
      <c r="CT9" s="606"/>
      <c r="CU9" s="606"/>
      <c r="CV9" s="606"/>
      <c r="CW9" s="606"/>
      <c r="CX9" s="606"/>
      <c r="CY9" s="607"/>
      <c r="CZ9" s="665">
        <v>11.8</v>
      </c>
      <c r="DA9" s="665"/>
      <c r="DB9" s="665"/>
      <c r="DC9" s="665"/>
      <c r="DD9" s="611">
        <v>1233521</v>
      </c>
      <c r="DE9" s="606"/>
      <c r="DF9" s="606"/>
      <c r="DG9" s="606"/>
      <c r="DH9" s="606"/>
      <c r="DI9" s="606"/>
      <c r="DJ9" s="606"/>
      <c r="DK9" s="606"/>
      <c r="DL9" s="606"/>
      <c r="DM9" s="606"/>
      <c r="DN9" s="606"/>
      <c r="DO9" s="606"/>
      <c r="DP9" s="607"/>
      <c r="DQ9" s="611">
        <v>2631552</v>
      </c>
      <c r="DR9" s="606"/>
      <c r="DS9" s="606"/>
      <c r="DT9" s="606"/>
      <c r="DU9" s="606"/>
      <c r="DV9" s="606"/>
      <c r="DW9" s="606"/>
      <c r="DX9" s="606"/>
      <c r="DY9" s="606"/>
      <c r="DZ9" s="606"/>
      <c r="EA9" s="606"/>
      <c r="EB9" s="606"/>
      <c r="EC9" s="646"/>
    </row>
    <row r="10" spans="2:143" ht="11.25" customHeight="1" x14ac:dyDescent="0.15">
      <c r="B10" s="600" t="s">
        <v>235</v>
      </c>
      <c r="C10" s="601"/>
      <c r="D10" s="601"/>
      <c r="E10" s="601"/>
      <c r="F10" s="601"/>
      <c r="G10" s="601"/>
      <c r="H10" s="601"/>
      <c r="I10" s="601"/>
      <c r="J10" s="601"/>
      <c r="K10" s="601"/>
      <c r="L10" s="601"/>
      <c r="M10" s="601"/>
      <c r="N10" s="601"/>
      <c r="O10" s="601"/>
      <c r="P10" s="601"/>
      <c r="Q10" s="602"/>
      <c r="R10" s="603" t="s">
        <v>120</v>
      </c>
      <c r="S10" s="606"/>
      <c r="T10" s="606"/>
      <c r="U10" s="606"/>
      <c r="V10" s="606"/>
      <c r="W10" s="606"/>
      <c r="X10" s="606"/>
      <c r="Y10" s="607"/>
      <c r="Z10" s="665" t="s">
        <v>224</v>
      </c>
      <c r="AA10" s="665"/>
      <c r="AB10" s="665"/>
      <c r="AC10" s="665"/>
      <c r="AD10" s="666" t="s">
        <v>169</v>
      </c>
      <c r="AE10" s="666"/>
      <c r="AF10" s="666"/>
      <c r="AG10" s="666"/>
      <c r="AH10" s="666"/>
      <c r="AI10" s="666"/>
      <c r="AJ10" s="666"/>
      <c r="AK10" s="666"/>
      <c r="AL10" s="608" t="s">
        <v>120</v>
      </c>
      <c r="AM10" s="609"/>
      <c r="AN10" s="609"/>
      <c r="AO10" s="667"/>
      <c r="AP10" s="600" t="s">
        <v>236</v>
      </c>
      <c r="AQ10" s="601"/>
      <c r="AR10" s="601"/>
      <c r="AS10" s="601"/>
      <c r="AT10" s="601"/>
      <c r="AU10" s="601"/>
      <c r="AV10" s="601"/>
      <c r="AW10" s="601"/>
      <c r="AX10" s="601"/>
      <c r="AY10" s="601"/>
      <c r="AZ10" s="601"/>
      <c r="BA10" s="601"/>
      <c r="BB10" s="601"/>
      <c r="BC10" s="601"/>
      <c r="BD10" s="601"/>
      <c r="BE10" s="601"/>
      <c r="BF10" s="602"/>
      <c r="BG10" s="603">
        <v>128839</v>
      </c>
      <c r="BH10" s="606"/>
      <c r="BI10" s="606"/>
      <c r="BJ10" s="606"/>
      <c r="BK10" s="606"/>
      <c r="BL10" s="606"/>
      <c r="BM10" s="606"/>
      <c r="BN10" s="607"/>
      <c r="BO10" s="665">
        <v>2.5</v>
      </c>
      <c r="BP10" s="665"/>
      <c r="BQ10" s="665"/>
      <c r="BR10" s="665"/>
      <c r="BS10" s="611" t="s">
        <v>224</v>
      </c>
      <c r="BT10" s="606"/>
      <c r="BU10" s="606"/>
      <c r="BV10" s="606"/>
      <c r="BW10" s="606"/>
      <c r="BX10" s="606"/>
      <c r="BY10" s="606"/>
      <c r="BZ10" s="606"/>
      <c r="CA10" s="606"/>
      <c r="CB10" s="646"/>
      <c r="CD10" s="647" t="s">
        <v>237</v>
      </c>
      <c r="CE10" s="644"/>
      <c r="CF10" s="644"/>
      <c r="CG10" s="644"/>
      <c r="CH10" s="644"/>
      <c r="CI10" s="644"/>
      <c r="CJ10" s="644"/>
      <c r="CK10" s="644"/>
      <c r="CL10" s="644"/>
      <c r="CM10" s="644"/>
      <c r="CN10" s="644"/>
      <c r="CO10" s="644"/>
      <c r="CP10" s="644"/>
      <c r="CQ10" s="645"/>
      <c r="CR10" s="603" t="s">
        <v>238</v>
      </c>
      <c r="CS10" s="606"/>
      <c r="CT10" s="606"/>
      <c r="CU10" s="606"/>
      <c r="CV10" s="606"/>
      <c r="CW10" s="606"/>
      <c r="CX10" s="606"/>
      <c r="CY10" s="607"/>
      <c r="CZ10" s="665" t="s">
        <v>224</v>
      </c>
      <c r="DA10" s="665"/>
      <c r="DB10" s="665"/>
      <c r="DC10" s="665"/>
      <c r="DD10" s="611" t="s">
        <v>120</v>
      </c>
      <c r="DE10" s="606"/>
      <c r="DF10" s="606"/>
      <c r="DG10" s="606"/>
      <c r="DH10" s="606"/>
      <c r="DI10" s="606"/>
      <c r="DJ10" s="606"/>
      <c r="DK10" s="606"/>
      <c r="DL10" s="606"/>
      <c r="DM10" s="606"/>
      <c r="DN10" s="606"/>
      <c r="DO10" s="606"/>
      <c r="DP10" s="607"/>
      <c r="DQ10" s="611" t="s">
        <v>120</v>
      </c>
      <c r="DR10" s="606"/>
      <c r="DS10" s="606"/>
      <c r="DT10" s="606"/>
      <c r="DU10" s="606"/>
      <c r="DV10" s="606"/>
      <c r="DW10" s="606"/>
      <c r="DX10" s="606"/>
      <c r="DY10" s="606"/>
      <c r="DZ10" s="606"/>
      <c r="EA10" s="606"/>
      <c r="EB10" s="606"/>
      <c r="EC10" s="646"/>
    </row>
    <row r="11" spans="2:143" ht="11.25" customHeight="1" x14ac:dyDescent="0.15">
      <c r="B11" s="600" t="s">
        <v>239</v>
      </c>
      <c r="C11" s="601"/>
      <c r="D11" s="601"/>
      <c r="E11" s="601"/>
      <c r="F11" s="601"/>
      <c r="G11" s="601"/>
      <c r="H11" s="601"/>
      <c r="I11" s="601"/>
      <c r="J11" s="601"/>
      <c r="K11" s="601"/>
      <c r="L11" s="601"/>
      <c r="M11" s="601"/>
      <c r="N11" s="601"/>
      <c r="O11" s="601"/>
      <c r="P11" s="601"/>
      <c r="Q11" s="602"/>
      <c r="R11" s="603" t="s">
        <v>224</v>
      </c>
      <c r="S11" s="606"/>
      <c r="T11" s="606"/>
      <c r="U11" s="606"/>
      <c r="V11" s="606"/>
      <c r="W11" s="606"/>
      <c r="X11" s="606"/>
      <c r="Y11" s="607"/>
      <c r="Z11" s="665" t="s">
        <v>120</v>
      </c>
      <c r="AA11" s="665"/>
      <c r="AB11" s="665"/>
      <c r="AC11" s="665"/>
      <c r="AD11" s="666" t="s">
        <v>120</v>
      </c>
      <c r="AE11" s="666"/>
      <c r="AF11" s="666"/>
      <c r="AG11" s="666"/>
      <c r="AH11" s="666"/>
      <c r="AI11" s="666"/>
      <c r="AJ11" s="666"/>
      <c r="AK11" s="666"/>
      <c r="AL11" s="608" t="s">
        <v>120</v>
      </c>
      <c r="AM11" s="609"/>
      <c r="AN11" s="609"/>
      <c r="AO11" s="667"/>
      <c r="AP11" s="600" t="s">
        <v>240</v>
      </c>
      <c r="AQ11" s="601"/>
      <c r="AR11" s="601"/>
      <c r="AS11" s="601"/>
      <c r="AT11" s="601"/>
      <c r="AU11" s="601"/>
      <c r="AV11" s="601"/>
      <c r="AW11" s="601"/>
      <c r="AX11" s="601"/>
      <c r="AY11" s="601"/>
      <c r="AZ11" s="601"/>
      <c r="BA11" s="601"/>
      <c r="BB11" s="601"/>
      <c r="BC11" s="601"/>
      <c r="BD11" s="601"/>
      <c r="BE11" s="601"/>
      <c r="BF11" s="602"/>
      <c r="BG11" s="603">
        <v>166610</v>
      </c>
      <c r="BH11" s="606"/>
      <c r="BI11" s="606"/>
      <c r="BJ11" s="606"/>
      <c r="BK11" s="606"/>
      <c r="BL11" s="606"/>
      <c r="BM11" s="606"/>
      <c r="BN11" s="607"/>
      <c r="BO11" s="665">
        <v>3.3</v>
      </c>
      <c r="BP11" s="665"/>
      <c r="BQ11" s="665"/>
      <c r="BR11" s="665"/>
      <c r="BS11" s="611" t="s">
        <v>120</v>
      </c>
      <c r="BT11" s="606"/>
      <c r="BU11" s="606"/>
      <c r="BV11" s="606"/>
      <c r="BW11" s="606"/>
      <c r="BX11" s="606"/>
      <c r="BY11" s="606"/>
      <c r="BZ11" s="606"/>
      <c r="CA11" s="606"/>
      <c r="CB11" s="646"/>
      <c r="CD11" s="647" t="s">
        <v>241</v>
      </c>
      <c r="CE11" s="644"/>
      <c r="CF11" s="644"/>
      <c r="CG11" s="644"/>
      <c r="CH11" s="644"/>
      <c r="CI11" s="644"/>
      <c r="CJ11" s="644"/>
      <c r="CK11" s="644"/>
      <c r="CL11" s="644"/>
      <c r="CM11" s="644"/>
      <c r="CN11" s="644"/>
      <c r="CO11" s="644"/>
      <c r="CP11" s="644"/>
      <c r="CQ11" s="645"/>
      <c r="CR11" s="603">
        <v>2424655</v>
      </c>
      <c r="CS11" s="606"/>
      <c r="CT11" s="606"/>
      <c r="CU11" s="606"/>
      <c r="CV11" s="606"/>
      <c r="CW11" s="606"/>
      <c r="CX11" s="606"/>
      <c r="CY11" s="607"/>
      <c r="CZ11" s="665">
        <v>7.7</v>
      </c>
      <c r="DA11" s="665"/>
      <c r="DB11" s="665"/>
      <c r="DC11" s="665"/>
      <c r="DD11" s="611">
        <v>978840</v>
      </c>
      <c r="DE11" s="606"/>
      <c r="DF11" s="606"/>
      <c r="DG11" s="606"/>
      <c r="DH11" s="606"/>
      <c r="DI11" s="606"/>
      <c r="DJ11" s="606"/>
      <c r="DK11" s="606"/>
      <c r="DL11" s="606"/>
      <c r="DM11" s="606"/>
      <c r="DN11" s="606"/>
      <c r="DO11" s="606"/>
      <c r="DP11" s="607"/>
      <c r="DQ11" s="611">
        <v>1340486</v>
      </c>
      <c r="DR11" s="606"/>
      <c r="DS11" s="606"/>
      <c r="DT11" s="606"/>
      <c r="DU11" s="606"/>
      <c r="DV11" s="606"/>
      <c r="DW11" s="606"/>
      <c r="DX11" s="606"/>
      <c r="DY11" s="606"/>
      <c r="DZ11" s="606"/>
      <c r="EA11" s="606"/>
      <c r="EB11" s="606"/>
      <c r="EC11" s="646"/>
    </row>
    <row r="12" spans="2:143" ht="11.25" customHeight="1" x14ac:dyDescent="0.15">
      <c r="B12" s="600" t="s">
        <v>242</v>
      </c>
      <c r="C12" s="601"/>
      <c r="D12" s="601"/>
      <c r="E12" s="601"/>
      <c r="F12" s="601"/>
      <c r="G12" s="601"/>
      <c r="H12" s="601"/>
      <c r="I12" s="601"/>
      <c r="J12" s="601"/>
      <c r="K12" s="601"/>
      <c r="L12" s="601"/>
      <c r="M12" s="601"/>
      <c r="N12" s="601"/>
      <c r="O12" s="601"/>
      <c r="P12" s="601"/>
      <c r="Q12" s="602"/>
      <c r="R12" s="603">
        <v>761628</v>
      </c>
      <c r="S12" s="606"/>
      <c r="T12" s="606"/>
      <c r="U12" s="606"/>
      <c r="V12" s="606"/>
      <c r="W12" s="606"/>
      <c r="X12" s="606"/>
      <c r="Y12" s="607"/>
      <c r="Z12" s="665">
        <v>2.2999999999999998</v>
      </c>
      <c r="AA12" s="665"/>
      <c r="AB12" s="665"/>
      <c r="AC12" s="665"/>
      <c r="AD12" s="666">
        <v>761628</v>
      </c>
      <c r="AE12" s="666"/>
      <c r="AF12" s="666"/>
      <c r="AG12" s="666"/>
      <c r="AH12" s="666"/>
      <c r="AI12" s="666"/>
      <c r="AJ12" s="666"/>
      <c r="AK12" s="666"/>
      <c r="AL12" s="608">
        <v>4.3</v>
      </c>
      <c r="AM12" s="609"/>
      <c r="AN12" s="609"/>
      <c r="AO12" s="667"/>
      <c r="AP12" s="600" t="s">
        <v>243</v>
      </c>
      <c r="AQ12" s="601"/>
      <c r="AR12" s="601"/>
      <c r="AS12" s="601"/>
      <c r="AT12" s="601"/>
      <c r="AU12" s="601"/>
      <c r="AV12" s="601"/>
      <c r="AW12" s="601"/>
      <c r="AX12" s="601"/>
      <c r="AY12" s="601"/>
      <c r="AZ12" s="601"/>
      <c r="BA12" s="601"/>
      <c r="BB12" s="601"/>
      <c r="BC12" s="601"/>
      <c r="BD12" s="601"/>
      <c r="BE12" s="601"/>
      <c r="BF12" s="602"/>
      <c r="BG12" s="603">
        <v>2622719</v>
      </c>
      <c r="BH12" s="606"/>
      <c r="BI12" s="606"/>
      <c r="BJ12" s="606"/>
      <c r="BK12" s="606"/>
      <c r="BL12" s="606"/>
      <c r="BM12" s="606"/>
      <c r="BN12" s="607"/>
      <c r="BO12" s="665">
        <v>51.9</v>
      </c>
      <c r="BP12" s="665"/>
      <c r="BQ12" s="665"/>
      <c r="BR12" s="665"/>
      <c r="BS12" s="611" t="s">
        <v>224</v>
      </c>
      <c r="BT12" s="606"/>
      <c r="BU12" s="606"/>
      <c r="BV12" s="606"/>
      <c r="BW12" s="606"/>
      <c r="BX12" s="606"/>
      <c r="BY12" s="606"/>
      <c r="BZ12" s="606"/>
      <c r="CA12" s="606"/>
      <c r="CB12" s="646"/>
      <c r="CD12" s="647" t="s">
        <v>244</v>
      </c>
      <c r="CE12" s="644"/>
      <c r="CF12" s="644"/>
      <c r="CG12" s="644"/>
      <c r="CH12" s="644"/>
      <c r="CI12" s="644"/>
      <c r="CJ12" s="644"/>
      <c r="CK12" s="644"/>
      <c r="CL12" s="644"/>
      <c r="CM12" s="644"/>
      <c r="CN12" s="644"/>
      <c r="CO12" s="644"/>
      <c r="CP12" s="644"/>
      <c r="CQ12" s="645"/>
      <c r="CR12" s="603">
        <v>1747728</v>
      </c>
      <c r="CS12" s="606"/>
      <c r="CT12" s="606"/>
      <c r="CU12" s="606"/>
      <c r="CV12" s="606"/>
      <c r="CW12" s="606"/>
      <c r="CX12" s="606"/>
      <c r="CY12" s="607"/>
      <c r="CZ12" s="665">
        <v>5.5</v>
      </c>
      <c r="DA12" s="665"/>
      <c r="DB12" s="665"/>
      <c r="DC12" s="665"/>
      <c r="DD12" s="611">
        <v>1061563</v>
      </c>
      <c r="DE12" s="606"/>
      <c r="DF12" s="606"/>
      <c r="DG12" s="606"/>
      <c r="DH12" s="606"/>
      <c r="DI12" s="606"/>
      <c r="DJ12" s="606"/>
      <c r="DK12" s="606"/>
      <c r="DL12" s="606"/>
      <c r="DM12" s="606"/>
      <c r="DN12" s="606"/>
      <c r="DO12" s="606"/>
      <c r="DP12" s="607"/>
      <c r="DQ12" s="611">
        <v>720248</v>
      </c>
      <c r="DR12" s="606"/>
      <c r="DS12" s="606"/>
      <c r="DT12" s="606"/>
      <c r="DU12" s="606"/>
      <c r="DV12" s="606"/>
      <c r="DW12" s="606"/>
      <c r="DX12" s="606"/>
      <c r="DY12" s="606"/>
      <c r="DZ12" s="606"/>
      <c r="EA12" s="606"/>
      <c r="EB12" s="606"/>
      <c r="EC12" s="646"/>
    </row>
    <row r="13" spans="2:143" ht="11.25" customHeight="1" x14ac:dyDescent="0.15">
      <c r="B13" s="600" t="s">
        <v>245</v>
      </c>
      <c r="C13" s="601"/>
      <c r="D13" s="601"/>
      <c r="E13" s="601"/>
      <c r="F13" s="601"/>
      <c r="G13" s="601"/>
      <c r="H13" s="601"/>
      <c r="I13" s="601"/>
      <c r="J13" s="601"/>
      <c r="K13" s="601"/>
      <c r="L13" s="601"/>
      <c r="M13" s="601"/>
      <c r="N13" s="601"/>
      <c r="O13" s="601"/>
      <c r="P13" s="601"/>
      <c r="Q13" s="602"/>
      <c r="R13" s="603">
        <v>14566</v>
      </c>
      <c r="S13" s="606"/>
      <c r="T13" s="606"/>
      <c r="U13" s="606"/>
      <c r="V13" s="606"/>
      <c r="W13" s="606"/>
      <c r="X13" s="606"/>
      <c r="Y13" s="607"/>
      <c r="Z13" s="665">
        <v>0</v>
      </c>
      <c r="AA13" s="665"/>
      <c r="AB13" s="665"/>
      <c r="AC13" s="665"/>
      <c r="AD13" s="666">
        <v>14566</v>
      </c>
      <c r="AE13" s="666"/>
      <c r="AF13" s="666"/>
      <c r="AG13" s="666"/>
      <c r="AH13" s="666"/>
      <c r="AI13" s="666"/>
      <c r="AJ13" s="666"/>
      <c r="AK13" s="666"/>
      <c r="AL13" s="608">
        <v>0.1</v>
      </c>
      <c r="AM13" s="609"/>
      <c r="AN13" s="609"/>
      <c r="AO13" s="667"/>
      <c r="AP13" s="600" t="s">
        <v>246</v>
      </c>
      <c r="AQ13" s="601"/>
      <c r="AR13" s="601"/>
      <c r="AS13" s="601"/>
      <c r="AT13" s="601"/>
      <c r="AU13" s="601"/>
      <c r="AV13" s="601"/>
      <c r="AW13" s="601"/>
      <c r="AX13" s="601"/>
      <c r="AY13" s="601"/>
      <c r="AZ13" s="601"/>
      <c r="BA13" s="601"/>
      <c r="BB13" s="601"/>
      <c r="BC13" s="601"/>
      <c r="BD13" s="601"/>
      <c r="BE13" s="601"/>
      <c r="BF13" s="602"/>
      <c r="BG13" s="603">
        <v>2619891</v>
      </c>
      <c r="BH13" s="606"/>
      <c r="BI13" s="606"/>
      <c r="BJ13" s="606"/>
      <c r="BK13" s="606"/>
      <c r="BL13" s="606"/>
      <c r="BM13" s="606"/>
      <c r="BN13" s="607"/>
      <c r="BO13" s="665">
        <v>51.8</v>
      </c>
      <c r="BP13" s="665"/>
      <c r="BQ13" s="665"/>
      <c r="BR13" s="665"/>
      <c r="BS13" s="611" t="s">
        <v>120</v>
      </c>
      <c r="BT13" s="606"/>
      <c r="BU13" s="606"/>
      <c r="BV13" s="606"/>
      <c r="BW13" s="606"/>
      <c r="BX13" s="606"/>
      <c r="BY13" s="606"/>
      <c r="BZ13" s="606"/>
      <c r="CA13" s="606"/>
      <c r="CB13" s="646"/>
      <c r="CD13" s="647" t="s">
        <v>247</v>
      </c>
      <c r="CE13" s="644"/>
      <c r="CF13" s="644"/>
      <c r="CG13" s="644"/>
      <c r="CH13" s="644"/>
      <c r="CI13" s="644"/>
      <c r="CJ13" s="644"/>
      <c r="CK13" s="644"/>
      <c r="CL13" s="644"/>
      <c r="CM13" s="644"/>
      <c r="CN13" s="644"/>
      <c r="CO13" s="644"/>
      <c r="CP13" s="644"/>
      <c r="CQ13" s="645"/>
      <c r="CR13" s="603">
        <v>4083272</v>
      </c>
      <c r="CS13" s="606"/>
      <c r="CT13" s="606"/>
      <c r="CU13" s="606"/>
      <c r="CV13" s="606"/>
      <c r="CW13" s="606"/>
      <c r="CX13" s="606"/>
      <c r="CY13" s="607"/>
      <c r="CZ13" s="665">
        <v>13</v>
      </c>
      <c r="DA13" s="665"/>
      <c r="DB13" s="665"/>
      <c r="DC13" s="665"/>
      <c r="DD13" s="611">
        <v>1973617</v>
      </c>
      <c r="DE13" s="606"/>
      <c r="DF13" s="606"/>
      <c r="DG13" s="606"/>
      <c r="DH13" s="606"/>
      <c r="DI13" s="606"/>
      <c r="DJ13" s="606"/>
      <c r="DK13" s="606"/>
      <c r="DL13" s="606"/>
      <c r="DM13" s="606"/>
      <c r="DN13" s="606"/>
      <c r="DO13" s="606"/>
      <c r="DP13" s="607"/>
      <c r="DQ13" s="611">
        <v>2331811</v>
      </c>
      <c r="DR13" s="606"/>
      <c r="DS13" s="606"/>
      <c r="DT13" s="606"/>
      <c r="DU13" s="606"/>
      <c r="DV13" s="606"/>
      <c r="DW13" s="606"/>
      <c r="DX13" s="606"/>
      <c r="DY13" s="606"/>
      <c r="DZ13" s="606"/>
      <c r="EA13" s="606"/>
      <c r="EB13" s="606"/>
      <c r="EC13" s="646"/>
    </row>
    <row r="14" spans="2:143" ht="11.25" customHeight="1" x14ac:dyDescent="0.15">
      <c r="B14" s="600" t="s">
        <v>248</v>
      </c>
      <c r="C14" s="601"/>
      <c r="D14" s="601"/>
      <c r="E14" s="601"/>
      <c r="F14" s="601"/>
      <c r="G14" s="601"/>
      <c r="H14" s="601"/>
      <c r="I14" s="601"/>
      <c r="J14" s="601"/>
      <c r="K14" s="601"/>
      <c r="L14" s="601"/>
      <c r="M14" s="601"/>
      <c r="N14" s="601"/>
      <c r="O14" s="601"/>
      <c r="P14" s="601"/>
      <c r="Q14" s="602"/>
      <c r="R14" s="603" t="s">
        <v>120</v>
      </c>
      <c r="S14" s="606"/>
      <c r="T14" s="606"/>
      <c r="U14" s="606"/>
      <c r="V14" s="606"/>
      <c r="W14" s="606"/>
      <c r="X14" s="606"/>
      <c r="Y14" s="607"/>
      <c r="Z14" s="665" t="s">
        <v>120</v>
      </c>
      <c r="AA14" s="665"/>
      <c r="AB14" s="665"/>
      <c r="AC14" s="665"/>
      <c r="AD14" s="666" t="s">
        <v>120</v>
      </c>
      <c r="AE14" s="666"/>
      <c r="AF14" s="666"/>
      <c r="AG14" s="666"/>
      <c r="AH14" s="666"/>
      <c r="AI14" s="666"/>
      <c r="AJ14" s="666"/>
      <c r="AK14" s="666"/>
      <c r="AL14" s="608" t="s">
        <v>238</v>
      </c>
      <c r="AM14" s="609"/>
      <c r="AN14" s="609"/>
      <c r="AO14" s="667"/>
      <c r="AP14" s="600" t="s">
        <v>249</v>
      </c>
      <c r="AQ14" s="601"/>
      <c r="AR14" s="601"/>
      <c r="AS14" s="601"/>
      <c r="AT14" s="601"/>
      <c r="AU14" s="601"/>
      <c r="AV14" s="601"/>
      <c r="AW14" s="601"/>
      <c r="AX14" s="601"/>
      <c r="AY14" s="601"/>
      <c r="AZ14" s="601"/>
      <c r="BA14" s="601"/>
      <c r="BB14" s="601"/>
      <c r="BC14" s="601"/>
      <c r="BD14" s="601"/>
      <c r="BE14" s="601"/>
      <c r="BF14" s="602"/>
      <c r="BG14" s="603">
        <v>139179</v>
      </c>
      <c r="BH14" s="606"/>
      <c r="BI14" s="606"/>
      <c r="BJ14" s="606"/>
      <c r="BK14" s="606"/>
      <c r="BL14" s="606"/>
      <c r="BM14" s="606"/>
      <c r="BN14" s="607"/>
      <c r="BO14" s="665">
        <v>2.8</v>
      </c>
      <c r="BP14" s="665"/>
      <c r="BQ14" s="665"/>
      <c r="BR14" s="665"/>
      <c r="BS14" s="611" t="s">
        <v>224</v>
      </c>
      <c r="BT14" s="606"/>
      <c r="BU14" s="606"/>
      <c r="BV14" s="606"/>
      <c r="BW14" s="606"/>
      <c r="BX14" s="606"/>
      <c r="BY14" s="606"/>
      <c r="BZ14" s="606"/>
      <c r="CA14" s="606"/>
      <c r="CB14" s="646"/>
      <c r="CD14" s="647" t="s">
        <v>250</v>
      </c>
      <c r="CE14" s="644"/>
      <c r="CF14" s="644"/>
      <c r="CG14" s="644"/>
      <c r="CH14" s="644"/>
      <c r="CI14" s="644"/>
      <c r="CJ14" s="644"/>
      <c r="CK14" s="644"/>
      <c r="CL14" s="644"/>
      <c r="CM14" s="644"/>
      <c r="CN14" s="644"/>
      <c r="CO14" s="644"/>
      <c r="CP14" s="644"/>
      <c r="CQ14" s="645"/>
      <c r="CR14" s="603">
        <v>1049761</v>
      </c>
      <c r="CS14" s="606"/>
      <c r="CT14" s="606"/>
      <c r="CU14" s="606"/>
      <c r="CV14" s="606"/>
      <c r="CW14" s="606"/>
      <c r="CX14" s="606"/>
      <c r="CY14" s="607"/>
      <c r="CZ14" s="665">
        <v>3.3</v>
      </c>
      <c r="DA14" s="665"/>
      <c r="DB14" s="665"/>
      <c r="DC14" s="665"/>
      <c r="DD14" s="611">
        <v>198639</v>
      </c>
      <c r="DE14" s="606"/>
      <c r="DF14" s="606"/>
      <c r="DG14" s="606"/>
      <c r="DH14" s="606"/>
      <c r="DI14" s="606"/>
      <c r="DJ14" s="606"/>
      <c r="DK14" s="606"/>
      <c r="DL14" s="606"/>
      <c r="DM14" s="606"/>
      <c r="DN14" s="606"/>
      <c r="DO14" s="606"/>
      <c r="DP14" s="607"/>
      <c r="DQ14" s="611">
        <v>939005</v>
      </c>
      <c r="DR14" s="606"/>
      <c r="DS14" s="606"/>
      <c r="DT14" s="606"/>
      <c r="DU14" s="606"/>
      <c r="DV14" s="606"/>
      <c r="DW14" s="606"/>
      <c r="DX14" s="606"/>
      <c r="DY14" s="606"/>
      <c r="DZ14" s="606"/>
      <c r="EA14" s="606"/>
      <c r="EB14" s="606"/>
      <c r="EC14" s="646"/>
    </row>
    <row r="15" spans="2:143" ht="11.25" customHeight="1" x14ac:dyDescent="0.15">
      <c r="B15" s="600" t="s">
        <v>251</v>
      </c>
      <c r="C15" s="601"/>
      <c r="D15" s="601"/>
      <c r="E15" s="601"/>
      <c r="F15" s="601"/>
      <c r="G15" s="601"/>
      <c r="H15" s="601"/>
      <c r="I15" s="601"/>
      <c r="J15" s="601"/>
      <c r="K15" s="601"/>
      <c r="L15" s="601"/>
      <c r="M15" s="601"/>
      <c r="N15" s="601"/>
      <c r="O15" s="601"/>
      <c r="P15" s="601"/>
      <c r="Q15" s="602"/>
      <c r="R15" s="603">
        <v>84107</v>
      </c>
      <c r="S15" s="606"/>
      <c r="T15" s="606"/>
      <c r="U15" s="606"/>
      <c r="V15" s="606"/>
      <c r="W15" s="606"/>
      <c r="X15" s="606"/>
      <c r="Y15" s="607"/>
      <c r="Z15" s="665">
        <v>0.3</v>
      </c>
      <c r="AA15" s="665"/>
      <c r="AB15" s="665"/>
      <c r="AC15" s="665"/>
      <c r="AD15" s="666">
        <v>84107</v>
      </c>
      <c r="AE15" s="666"/>
      <c r="AF15" s="666"/>
      <c r="AG15" s="666"/>
      <c r="AH15" s="666"/>
      <c r="AI15" s="666"/>
      <c r="AJ15" s="666"/>
      <c r="AK15" s="666"/>
      <c r="AL15" s="608">
        <v>0.5</v>
      </c>
      <c r="AM15" s="609"/>
      <c r="AN15" s="609"/>
      <c r="AO15" s="667"/>
      <c r="AP15" s="600" t="s">
        <v>252</v>
      </c>
      <c r="AQ15" s="601"/>
      <c r="AR15" s="601"/>
      <c r="AS15" s="601"/>
      <c r="AT15" s="601"/>
      <c r="AU15" s="601"/>
      <c r="AV15" s="601"/>
      <c r="AW15" s="601"/>
      <c r="AX15" s="601"/>
      <c r="AY15" s="601"/>
      <c r="AZ15" s="601"/>
      <c r="BA15" s="601"/>
      <c r="BB15" s="601"/>
      <c r="BC15" s="601"/>
      <c r="BD15" s="601"/>
      <c r="BE15" s="601"/>
      <c r="BF15" s="602"/>
      <c r="BG15" s="603">
        <v>262484</v>
      </c>
      <c r="BH15" s="606"/>
      <c r="BI15" s="606"/>
      <c r="BJ15" s="606"/>
      <c r="BK15" s="606"/>
      <c r="BL15" s="606"/>
      <c r="BM15" s="606"/>
      <c r="BN15" s="607"/>
      <c r="BO15" s="665">
        <v>5.2</v>
      </c>
      <c r="BP15" s="665"/>
      <c r="BQ15" s="665"/>
      <c r="BR15" s="665"/>
      <c r="BS15" s="611" t="s">
        <v>120</v>
      </c>
      <c r="BT15" s="606"/>
      <c r="BU15" s="606"/>
      <c r="BV15" s="606"/>
      <c r="BW15" s="606"/>
      <c r="BX15" s="606"/>
      <c r="BY15" s="606"/>
      <c r="BZ15" s="606"/>
      <c r="CA15" s="606"/>
      <c r="CB15" s="646"/>
      <c r="CD15" s="647" t="s">
        <v>253</v>
      </c>
      <c r="CE15" s="644"/>
      <c r="CF15" s="644"/>
      <c r="CG15" s="644"/>
      <c r="CH15" s="644"/>
      <c r="CI15" s="644"/>
      <c r="CJ15" s="644"/>
      <c r="CK15" s="644"/>
      <c r="CL15" s="644"/>
      <c r="CM15" s="644"/>
      <c r="CN15" s="644"/>
      <c r="CO15" s="644"/>
      <c r="CP15" s="644"/>
      <c r="CQ15" s="645"/>
      <c r="CR15" s="603">
        <v>3388433</v>
      </c>
      <c r="CS15" s="606"/>
      <c r="CT15" s="606"/>
      <c r="CU15" s="606"/>
      <c r="CV15" s="606"/>
      <c r="CW15" s="606"/>
      <c r="CX15" s="606"/>
      <c r="CY15" s="607"/>
      <c r="CZ15" s="665">
        <v>10.8</v>
      </c>
      <c r="DA15" s="665"/>
      <c r="DB15" s="665"/>
      <c r="DC15" s="665"/>
      <c r="DD15" s="611">
        <v>1399810</v>
      </c>
      <c r="DE15" s="606"/>
      <c r="DF15" s="606"/>
      <c r="DG15" s="606"/>
      <c r="DH15" s="606"/>
      <c r="DI15" s="606"/>
      <c r="DJ15" s="606"/>
      <c r="DK15" s="606"/>
      <c r="DL15" s="606"/>
      <c r="DM15" s="606"/>
      <c r="DN15" s="606"/>
      <c r="DO15" s="606"/>
      <c r="DP15" s="607"/>
      <c r="DQ15" s="611">
        <v>2149743</v>
      </c>
      <c r="DR15" s="606"/>
      <c r="DS15" s="606"/>
      <c r="DT15" s="606"/>
      <c r="DU15" s="606"/>
      <c r="DV15" s="606"/>
      <c r="DW15" s="606"/>
      <c r="DX15" s="606"/>
      <c r="DY15" s="606"/>
      <c r="DZ15" s="606"/>
      <c r="EA15" s="606"/>
      <c r="EB15" s="606"/>
      <c r="EC15" s="646"/>
    </row>
    <row r="16" spans="2:143" ht="11.25" customHeight="1" x14ac:dyDescent="0.15">
      <c r="B16" s="600" t="s">
        <v>254</v>
      </c>
      <c r="C16" s="601"/>
      <c r="D16" s="601"/>
      <c r="E16" s="601"/>
      <c r="F16" s="601"/>
      <c r="G16" s="601"/>
      <c r="H16" s="601"/>
      <c r="I16" s="601"/>
      <c r="J16" s="601"/>
      <c r="K16" s="601"/>
      <c r="L16" s="601"/>
      <c r="M16" s="601"/>
      <c r="N16" s="601"/>
      <c r="O16" s="601"/>
      <c r="P16" s="601"/>
      <c r="Q16" s="602"/>
      <c r="R16" s="603" t="s">
        <v>120</v>
      </c>
      <c r="S16" s="606"/>
      <c r="T16" s="606"/>
      <c r="U16" s="606"/>
      <c r="V16" s="606"/>
      <c r="W16" s="606"/>
      <c r="X16" s="606"/>
      <c r="Y16" s="607"/>
      <c r="Z16" s="665" t="s">
        <v>120</v>
      </c>
      <c r="AA16" s="665"/>
      <c r="AB16" s="665"/>
      <c r="AC16" s="665"/>
      <c r="AD16" s="666" t="s">
        <v>169</v>
      </c>
      <c r="AE16" s="666"/>
      <c r="AF16" s="666"/>
      <c r="AG16" s="666"/>
      <c r="AH16" s="666"/>
      <c r="AI16" s="666"/>
      <c r="AJ16" s="666"/>
      <c r="AK16" s="666"/>
      <c r="AL16" s="608" t="s">
        <v>120</v>
      </c>
      <c r="AM16" s="609"/>
      <c r="AN16" s="609"/>
      <c r="AO16" s="667"/>
      <c r="AP16" s="600" t="s">
        <v>255</v>
      </c>
      <c r="AQ16" s="601"/>
      <c r="AR16" s="601"/>
      <c r="AS16" s="601"/>
      <c r="AT16" s="601"/>
      <c r="AU16" s="601"/>
      <c r="AV16" s="601"/>
      <c r="AW16" s="601"/>
      <c r="AX16" s="601"/>
      <c r="AY16" s="601"/>
      <c r="AZ16" s="601"/>
      <c r="BA16" s="601"/>
      <c r="BB16" s="601"/>
      <c r="BC16" s="601"/>
      <c r="BD16" s="601"/>
      <c r="BE16" s="601"/>
      <c r="BF16" s="602"/>
      <c r="BG16" s="603" t="s">
        <v>120</v>
      </c>
      <c r="BH16" s="606"/>
      <c r="BI16" s="606"/>
      <c r="BJ16" s="606"/>
      <c r="BK16" s="606"/>
      <c r="BL16" s="606"/>
      <c r="BM16" s="606"/>
      <c r="BN16" s="607"/>
      <c r="BO16" s="665" t="s">
        <v>120</v>
      </c>
      <c r="BP16" s="665"/>
      <c r="BQ16" s="665"/>
      <c r="BR16" s="665"/>
      <c r="BS16" s="611" t="s">
        <v>120</v>
      </c>
      <c r="BT16" s="606"/>
      <c r="BU16" s="606"/>
      <c r="BV16" s="606"/>
      <c r="BW16" s="606"/>
      <c r="BX16" s="606"/>
      <c r="BY16" s="606"/>
      <c r="BZ16" s="606"/>
      <c r="CA16" s="606"/>
      <c r="CB16" s="646"/>
      <c r="CD16" s="647" t="s">
        <v>256</v>
      </c>
      <c r="CE16" s="644"/>
      <c r="CF16" s="644"/>
      <c r="CG16" s="644"/>
      <c r="CH16" s="644"/>
      <c r="CI16" s="644"/>
      <c r="CJ16" s="644"/>
      <c r="CK16" s="644"/>
      <c r="CL16" s="644"/>
      <c r="CM16" s="644"/>
      <c r="CN16" s="644"/>
      <c r="CO16" s="644"/>
      <c r="CP16" s="644"/>
      <c r="CQ16" s="645"/>
      <c r="CR16" s="603">
        <v>86361</v>
      </c>
      <c r="CS16" s="606"/>
      <c r="CT16" s="606"/>
      <c r="CU16" s="606"/>
      <c r="CV16" s="606"/>
      <c r="CW16" s="606"/>
      <c r="CX16" s="606"/>
      <c r="CY16" s="607"/>
      <c r="CZ16" s="665">
        <v>0.3</v>
      </c>
      <c r="DA16" s="665"/>
      <c r="DB16" s="665"/>
      <c r="DC16" s="665"/>
      <c r="DD16" s="611" t="s">
        <v>120</v>
      </c>
      <c r="DE16" s="606"/>
      <c r="DF16" s="606"/>
      <c r="DG16" s="606"/>
      <c r="DH16" s="606"/>
      <c r="DI16" s="606"/>
      <c r="DJ16" s="606"/>
      <c r="DK16" s="606"/>
      <c r="DL16" s="606"/>
      <c r="DM16" s="606"/>
      <c r="DN16" s="606"/>
      <c r="DO16" s="606"/>
      <c r="DP16" s="607"/>
      <c r="DQ16" s="611">
        <v>11549</v>
      </c>
      <c r="DR16" s="606"/>
      <c r="DS16" s="606"/>
      <c r="DT16" s="606"/>
      <c r="DU16" s="606"/>
      <c r="DV16" s="606"/>
      <c r="DW16" s="606"/>
      <c r="DX16" s="606"/>
      <c r="DY16" s="606"/>
      <c r="DZ16" s="606"/>
      <c r="EA16" s="606"/>
      <c r="EB16" s="606"/>
      <c r="EC16" s="646"/>
    </row>
    <row r="17" spans="2:133" ht="11.25" customHeight="1" x14ac:dyDescent="0.15">
      <c r="B17" s="600" t="s">
        <v>257</v>
      </c>
      <c r="C17" s="601"/>
      <c r="D17" s="601"/>
      <c r="E17" s="601"/>
      <c r="F17" s="601"/>
      <c r="G17" s="601"/>
      <c r="H17" s="601"/>
      <c r="I17" s="601"/>
      <c r="J17" s="601"/>
      <c r="K17" s="601"/>
      <c r="L17" s="601"/>
      <c r="M17" s="601"/>
      <c r="N17" s="601"/>
      <c r="O17" s="601"/>
      <c r="P17" s="601"/>
      <c r="Q17" s="602"/>
      <c r="R17" s="603">
        <v>16581</v>
      </c>
      <c r="S17" s="606"/>
      <c r="T17" s="606"/>
      <c r="U17" s="606"/>
      <c r="V17" s="606"/>
      <c r="W17" s="606"/>
      <c r="X17" s="606"/>
      <c r="Y17" s="607"/>
      <c r="Z17" s="665">
        <v>0.1</v>
      </c>
      <c r="AA17" s="665"/>
      <c r="AB17" s="665"/>
      <c r="AC17" s="665"/>
      <c r="AD17" s="666">
        <v>16581</v>
      </c>
      <c r="AE17" s="666"/>
      <c r="AF17" s="666"/>
      <c r="AG17" s="666"/>
      <c r="AH17" s="666"/>
      <c r="AI17" s="666"/>
      <c r="AJ17" s="666"/>
      <c r="AK17" s="666"/>
      <c r="AL17" s="608">
        <v>0.1</v>
      </c>
      <c r="AM17" s="609"/>
      <c r="AN17" s="609"/>
      <c r="AO17" s="667"/>
      <c r="AP17" s="600" t="s">
        <v>258</v>
      </c>
      <c r="AQ17" s="601"/>
      <c r="AR17" s="601"/>
      <c r="AS17" s="601"/>
      <c r="AT17" s="601"/>
      <c r="AU17" s="601"/>
      <c r="AV17" s="601"/>
      <c r="AW17" s="601"/>
      <c r="AX17" s="601"/>
      <c r="AY17" s="601"/>
      <c r="AZ17" s="601"/>
      <c r="BA17" s="601"/>
      <c r="BB17" s="601"/>
      <c r="BC17" s="601"/>
      <c r="BD17" s="601"/>
      <c r="BE17" s="601"/>
      <c r="BF17" s="602"/>
      <c r="BG17" s="603" t="s">
        <v>169</v>
      </c>
      <c r="BH17" s="606"/>
      <c r="BI17" s="606"/>
      <c r="BJ17" s="606"/>
      <c r="BK17" s="606"/>
      <c r="BL17" s="606"/>
      <c r="BM17" s="606"/>
      <c r="BN17" s="607"/>
      <c r="BO17" s="665" t="s">
        <v>120</v>
      </c>
      <c r="BP17" s="665"/>
      <c r="BQ17" s="665"/>
      <c r="BR17" s="665"/>
      <c r="BS17" s="611" t="s">
        <v>224</v>
      </c>
      <c r="BT17" s="606"/>
      <c r="BU17" s="606"/>
      <c r="BV17" s="606"/>
      <c r="BW17" s="606"/>
      <c r="BX17" s="606"/>
      <c r="BY17" s="606"/>
      <c r="BZ17" s="606"/>
      <c r="CA17" s="606"/>
      <c r="CB17" s="646"/>
      <c r="CD17" s="647" t="s">
        <v>259</v>
      </c>
      <c r="CE17" s="644"/>
      <c r="CF17" s="644"/>
      <c r="CG17" s="644"/>
      <c r="CH17" s="644"/>
      <c r="CI17" s="644"/>
      <c r="CJ17" s="644"/>
      <c r="CK17" s="644"/>
      <c r="CL17" s="644"/>
      <c r="CM17" s="644"/>
      <c r="CN17" s="644"/>
      <c r="CO17" s="644"/>
      <c r="CP17" s="644"/>
      <c r="CQ17" s="645"/>
      <c r="CR17" s="603">
        <v>4500800</v>
      </c>
      <c r="CS17" s="606"/>
      <c r="CT17" s="606"/>
      <c r="CU17" s="606"/>
      <c r="CV17" s="606"/>
      <c r="CW17" s="606"/>
      <c r="CX17" s="606"/>
      <c r="CY17" s="607"/>
      <c r="CZ17" s="665">
        <v>14.3</v>
      </c>
      <c r="DA17" s="665"/>
      <c r="DB17" s="665"/>
      <c r="DC17" s="665"/>
      <c r="DD17" s="611" t="s">
        <v>224</v>
      </c>
      <c r="DE17" s="606"/>
      <c r="DF17" s="606"/>
      <c r="DG17" s="606"/>
      <c r="DH17" s="606"/>
      <c r="DI17" s="606"/>
      <c r="DJ17" s="606"/>
      <c r="DK17" s="606"/>
      <c r="DL17" s="606"/>
      <c r="DM17" s="606"/>
      <c r="DN17" s="606"/>
      <c r="DO17" s="606"/>
      <c r="DP17" s="607"/>
      <c r="DQ17" s="611">
        <v>4445732</v>
      </c>
      <c r="DR17" s="606"/>
      <c r="DS17" s="606"/>
      <c r="DT17" s="606"/>
      <c r="DU17" s="606"/>
      <c r="DV17" s="606"/>
      <c r="DW17" s="606"/>
      <c r="DX17" s="606"/>
      <c r="DY17" s="606"/>
      <c r="DZ17" s="606"/>
      <c r="EA17" s="606"/>
      <c r="EB17" s="606"/>
      <c r="EC17" s="646"/>
    </row>
    <row r="18" spans="2:133" ht="11.25" customHeight="1" x14ac:dyDescent="0.15">
      <c r="B18" s="600" t="s">
        <v>260</v>
      </c>
      <c r="C18" s="601"/>
      <c r="D18" s="601"/>
      <c r="E18" s="601"/>
      <c r="F18" s="601"/>
      <c r="G18" s="601"/>
      <c r="H18" s="601"/>
      <c r="I18" s="601"/>
      <c r="J18" s="601"/>
      <c r="K18" s="601"/>
      <c r="L18" s="601"/>
      <c r="M18" s="601"/>
      <c r="N18" s="601"/>
      <c r="O18" s="601"/>
      <c r="P18" s="601"/>
      <c r="Q18" s="602"/>
      <c r="R18" s="603">
        <v>12324064</v>
      </c>
      <c r="S18" s="606"/>
      <c r="T18" s="606"/>
      <c r="U18" s="606"/>
      <c r="V18" s="606"/>
      <c r="W18" s="606"/>
      <c r="X18" s="606"/>
      <c r="Y18" s="607"/>
      <c r="Z18" s="665">
        <v>37.9</v>
      </c>
      <c r="AA18" s="665"/>
      <c r="AB18" s="665"/>
      <c r="AC18" s="665"/>
      <c r="AD18" s="666">
        <v>11195346</v>
      </c>
      <c r="AE18" s="666"/>
      <c r="AF18" s="666"/>
      <c r="AG18" s="666"/>
      <c r="AH18" s="666"/>
      <c r="AI18" s="666"/>
      <c r="AJ18" s="666"/>
      <c r="AK18" s="666"/>
      <c r="AL18" s="608">
        <v>63.9</v>
      </c>
      <c r="AM18" s="609"/>
      <c r="AN18" s="609"/>
      <c r="AO18" s="667"/>
      <c r="AP18" s="600" t="s">
        <v>261</v>
      </c>
      <c r="AQ18" s="601"/>
      <c r="AR18" s="601"/>
      <c r="AS18" s="601"/>
      <c r="AT18" s="601"/>
      <c r="AU18" s="601"/>
      <c r="AV18" s="601"/>
      <c r="AW18" s="601"/>
      <c r="AX18" s="601"/>
      <c r="AY18" s="601"/>
      <c r="AZ18" s="601"/>
      <c r="BA18" s="601"/>
      <c r="BB18" s="601"/>
      <c r="BC18" s="601"/>
      <c r="BD18" s="601"/>
      <c r="BE18" s="601"/>
      <c r="BF18" s="602"/>
      <c r="BG18" s="603" t="s">
        <v>224</v>
      </c>
      <c r="BH18" s="606"/>
      <c r="BI18" s="606"/>
      <c r="BJ18" s="606"/>
      <c r="BK18" s="606"/>
      <c r="BL18" s="606"/>
      <c r="BM18" s="606"/>
      <c r="BN18" s="607"/>
      <c r="BO18" s="665" t="s">
        <v>169</v>
      </c>
      <c r="BP18" s="665"/>
      <c r="BQ18" s="665"/>
      <c r="BR18" s="665"/>
      <c r="BS18" s="611" t="s">
        <v>120</v>
      </c>
      <c r="BT18" s="606"/>
      <c r="BU18" s="606"/>
      <c r="BV18" s="606"/>
      <c r="BW18" s="606"/>
      <c r="BX18" s="606"/>
      <c r="BY18" s="606"/>
      <c r="BZ18" s="606"/>
      <c r="CA18" s="606"/>
      <c r="CB18" s="646"/>
      <c r="CD18" s="647" t="s">
        <v>262</v>
      </c>
      <c r="CE18" s="644"/>
      <c r="CF18" s="644"/>
      <c r="CG18" s="644"/>
      <c r="CH18" s="644"/>
      <c r="CI18" s="644"/>
      <c r="CJ18" s="644"/>
      <c r="CK18" s="644"/>
      <c r="CL18" s="644"/>
      <c r="CM18" s="644"/>
      <c r="CN18" s="644"/>
      <c r="CO18" s="644"/>
      <c r="CP18" s="644"/>
      <c r="CQ18" s="645"/>
      <c r="CR18" s="603" t="s">
        <v>120</v>
      </c>
      <c r="CS18" s="606"/>
      <c r="CT18" s="606"/>
      <c r="CU18" s="606"/>
      <c r="CV18" s="606"/>
      <c r="CW18" s="606"/>
      <c r="CX18" s="606"/>
      <c r="CY18" s="607"/>
      <c r="CZ18" s="665" t="s">
        <v>120</v>
      </c>
      <c r="DA18" s="665"/>
      <c r="DB18" s="665"/>
      <c r="DC18" s="665"/>
      <c r="DD18" s="611" t="s">
        <v>224</v>
      </c>
      <c r="DE18" s="606"/>
      <c r="DF18" s="606"/>
      <c r="DG18" s="606"/>
      <c r="DH18" s="606"/>
      <c r="DI18" s="606"/>
      <c r="DJ18" s="606"/>
      <c r="DK18" s="606"/>
      <c r="DL18" s="606"/>
      <c r="DM18" s="606"/>
      <c r="DN18" s="606"/>
      <c r="DO18" s="606"/>
      <c r="DP18" s="607"/>
      <c r="DQ18" s="611" t="s">
        <v>120</v>
      </c>
      <c r="DR18" s="606"/>
      <c r="DS18" s="606"/>
      <c r="DT18" s="606"/>
      <c r="DU18" s="606"/>
      <c r="DV18" s="606"/>
      <c r="DW18" s="606"/>
      <c r="DX18" s="606"/>
      <c r="DY18" s="606"/>
      <c r="DZ18" s="606"/>
      <c r="EA18" s="606"/>
      <c r="EB18" s="606"/>
      <c r="EC18" s="646"/>
    </row>
    <row r="19" spans="2:133" ht="11.25" customHeight="1" x14ac:dyDescent="0.15">
      <c r="B19" s="600" t="s">
        <v>263</v>
      </c>
      <c r="C19" s="601"/>
      <c r="D19" s="601"/>
      <c r="E19" s="601"/>
      <c r="F19" s="601"/>
      <c r="G19" s="601"/>
      <c r="H19" s="601"/>
      <c r="I19" s="601"/>
      <c r="J19" s="601"/>
      <c r="K19" s="601"/>
      <c r="L19" s="601"/>
      <c r="M19" s="601"/>
      <c r="N19" s="601"/>
      <c r="O19" s="601"/>
      <c r="P19" s="601"/>
      <c r="Q19" s="602"/>
      <c r="R19" s="603">
        <v>11195346</v>
      </c>
      <c r="S19" s="606"/>
      <c r="T19" s="606"/>
      <c r="U19" s="606"/>
      <c r="V19" s="606"/>
      <c r="W19" s="606"/>
      <c r="X19" s="606"/>
      <c r="Y19" s="607"/>
      <c r="Z19" s="665">
        <v>34.4</v>
      </c>
      <c r="AA19" s="665"/>
      <c r="AB19" s="665"/>
      <c r="AC19" s="665"/>
      <c r="AD19" s="666">
        <v>11195346</v>
      </c>
      <c r="AE19" s="666"/>
      <c r="AF19" s="666"/>
      <c r="AG19" s="666"/>
      <c r="AH19" s="666"/>
      <c r="AI19" s="666"/>
      <c r="AJ19" s="666"/>
      <c r="AK19" s="666"/>
      <c r="AL19" s="608">
        <v>63.9</v>
      </c>
      <c r="AM19" s="609"/>
      <c r="AN19" s="609"/>
      <c r="AO19" s="667"/>
      <c r="AP19" s="600" t="s">
        <v>264</v>
      </c>
      <c r="AQ19" s="601"/>
      <c r="AR19" s="601"/>
      <c r="AS19" s="601"/>
      <c r="AT19" s="601"/>
      <c r="AU19" s="601"/>
      <c r="AV19" s="601"/>
      <c r="AW19" s="601"/>
      <c r="AX19" s="601"/>
      <c r="AY19" s="601"/>
      <c r="AZ19" s="601"/>
      <c r="BA19" s="601"/>
      <c r="BB19" s="601"/>
      <c r="BC19" s="601"/>
      <c r="BD19" s="601"/>
      <c r="BE19" s="601"/>
      <c r="BF19" s="602"/>
      <c r="BG19" s="603">
        <v>36733</v>
      </c>
      <c r="BH19" s="606"/>
      <c r="BI19" s="606"/>
      <c r="BJ19" s="606"/>
      <c r="BK19" s="606"/>
      <c r="BL19" s="606"/>
      <c r="BM19" s="606"/>
      <c r="BN19" s="607"/>
      <c r="BO19" s="665">
        <v>0.7</v>
      </c>
      <c r="BP19" s="665"/>
      <c r="BQ19" s="665"/>
      <c r="BR19" s="665"/>
      <c r="BS19" s="611" t="s">
        <v>120</v>
      </c>
      <c r="BT19" s="606"/>
      <c r="BU19" s="606"/>
      <c r="BV19" s="606"/>
      <c r="BW19" s="606"/>
      <c r="BX19" s="606"/>
      <c r="BY19" s="606"/>
      <c r="BZ19" s="606"/>
      <c r="CA19" s="606"/>
      <c r="CB19" s="646"/>
      <c r="CD19" s="647" t="s">
        <v>265</v>
      </c>
      <c r="CE19" s="644"/>
      <c r="CF19" s="644"/>
      <c r="CG19" s="644"/>
      <c r="CH19" s="644"/>
      <c r="CI19" s="644"/>
      <c r="CJ19" s="644"/>
      <c r="CK19" s="644"/>
      <c r="CL19" s="644"/>
      <c r="CM19" s="644"/>
      <c r="CN19" s="644"/>
      <c r="CO19" s="644"/>
      <c r="CP19" s="644"/>
      <c r="CQ19" s="645"/>
      <c r="CR19" s="603" t="s">
        <v>120</v>
      </c>
      <c r="CS19" s="606"/>
      <c r="CT19" s="606"/>
      <c r="CU19" s="606"/>
      <c r="CV19" s="606"/>
      <c r="CW19" s="606"/>
      <c r="CX19" s="606"/>
      <c r="CY19" s="607"/>
      <c r="CZ19" s="665" t="s">
        <v>120</v>
      </c>
      <c r="DA19" s="665"/>
      <c r="DB19" s="665"/>
      <c r="DC19" s="665"/>
      <c r="DD19" s="611" t="s">
        <v>224</v>
      </c>
      <c r="DE19" s="606"/>
      <c r="DF19" s="606"/>
      <c r="DG19" s="606"/>
      <c r="DH19" s="606"/>
      <c r="DI19" s="606"/>
      <c r="DJ19" s="606"/>
      <c r="DK19" s="606"/>
      <c r="DL19" s="606"/>
      <c r="DM19" s="606"/>
      <c r="DN19" s="606"/>
      <c r="DO19" s="606"/>
      <c r="DP19" s="607"/>
      <c r="DQ19" s="611" t="s">
        <v>120</v>
      </c>
      <c r="DR19" s="606"/>
      <c r="DS19" s="606"/>
      <c r="DT19" s="606"/>
      <c r="DU19" s="606"/>
      <c r="DV19" s="606"/>
      <c r="DW19" s="606"/>
      <c r="DX19" s="606"/>
      <c r="DY19" s="606"/>
      <c r="DZ19" s="606"/>
      <c r="EA19" s="606"/>
      <c r="EB19" s="606"/>
      <c r="EC19" s="646"/>
    </row>
    <row r="20" spans="2:133" ht="11.25" customHeight="1" x14ac:dyDescent="0.15">
      <c r="B20" s="600" t="s">
        <v>266</v>
      </c>
      <c r="C20" s="601"/>
      <c r="D20" s="601"/>
      <c r="E20" s="601"/>
      <c r="F20" s="601"/>
      <c r="G20" s="601"/>
      <c r="H20" s="601"/>
      <c r="I20" s="601"/>
      <c r="J20" s="601"/>
      <c r="K20" s="601"/>
      <c r="L20" s="601"/>
      <c r="M20" s="601"/>
      <c r="N20" s="601"/>
      <c r="O20" s="601"/>
      <c r="P20" s="601"/>
      <c r="Q20" s="602"/>
      <c r="R20" s="603">
        <v>1128718</v>
      </c>
      <c r="S20" s="606"/>
      <c r="T20" s="606"/>
      <c r="U20" s="606"/>
      <c r="V20" s="606"/>
      <c r="W20" s="606"/>
      <c r="X20" s="606"/>
      <c r="Y20" s="607"/>
      <c r="Z20" s="665">
        <v>3.5</v>
      </c>
      <c r="AA20" s="665"/>
      <c r="AB20" s="665"/>
      <c r="AC20" s="665"/>
      <c r="AD20" s="666" t="s">
        <v>120</v>
      </c>
      <c r="AE20" s="666"/>
      <c r="AF20" s="666"/>
      <c r="AG20" s="666"/>
      <c r="AH20" s="666"/>
      <c r="AI20" s="666"/>
      <c r="AJ20" s="666"/>
      <c r="AK20" s="666"/>
      <c r="AL20" s="608" t="s">
        <v>224</v>
      </c>
      <c r="AM20" s="609"/>
      <c r="AN20" s="609"/>
      <c r="AO20" s="667"/>
      <c r="AP20" s="600" t="s">
        <v>267</v>
      </c>
      <c r="AQ20" s="601"/>
      <c r="AR20" s="601"/>
      <c r="AS20" s="601"/>
      <c r="AT20" s="601"/>
      <c r="AU20" s="601"/>
      <c r="AV20" s="601"/>
      <c r="AW20" s="601"/>
      <c r="AX20" s="601"/>
      <c r="AY20" s="601"/>
      <c r="AZ20" s="601"/>
      <c r="BA20" s="601"/>
      <c r="BB20" s="601"/>
      <c r="BC20" s="601"/>
      <c r="BD20" s="601"/>
      <c r="BE20" s="601"/>
      <c r="BF20" s="602"/>
      <c r="BG20" s="603">
        <v>36733</v>
      </c>
      <c r="BH20" s="606"/>
      <c r="BI20" s="606"/>
      <c r="BJ20" s="606"/>
      <c r="BK20" s="606"/>
      <c r="BL20" s="606"/>
      <c r="BM20" s="606"/>
      <c r="BN20" s="607"/>
      <c r="BO20" s="665">
        <v>0.7</v>
      </c>
      <c r="BP20" s="665"/>
      <c r="BQ20" s="665"/>
      <c r="BR20" s="665"/>
      <c r="BS20" s="611" t="s">
        <v>120</v>
      </c>
      <c r="BT20" s="606"/>
      <c r="BU20" s="606"/>
      <c r="BV20" s="606"/>
      <c r="BW20" s="606"/>
      <c r="BX20" s="606"/>
      <c r="BY20" s="606"/>
      <c r="BZ20" s="606"/>
      <c r="CA20" s="606"/>
      <c r="CB20" s="646"/>
      <c r="CD20" s="647" t="s">
        <v>268</v>
      </c>
      <c r="CE20" s="644"/>
      <c r="CF20" s="644"/>
      <c r="CG20" s="644"/>
      <c r="CH20" s="644"/>
      <c r="CI20" s="644"/>
      <c r="CJ20" s="644"/>
      <c r="CK20" s="644"/>
      <c r="CL20" s="644"/>
      <c r="CM20" s="644"/>
      <c r="CN20" s="644"/>
      <c r="CO20" s="644"/>
      <c r="CP20" s="644"/>
      <c r="CQ20" s="645"/>
      <c r="CR20" s="603">
        <v>31492239</v>
      </c>
      <c r="CS20" s="606"/>
      <c r="CT20" s="606"/>
      <c r="CU20" s="606"/>
      <c r="CV20" s="606"/>
      <c r="CW20" s="606"/>
      <c r="CX20" s="606"/>
      <c r="CY20" s="607"/>
      <c r="CZ20" s="665">
        <v>100</v>
      </c>
      <c r="DA20" s="665"/>
      <c r="DB20" s="665"/>
      <c r="DC20" s="665"/>
      <c r="DD20" s="611">
        <v>7960272</v>
      </c>
      <c r="DE20" s="606"/>
      <c r="DF20" s="606"/>
      <c r="DG20" s="606"/>
      <c r="DH20" s="606"/>
      <c r="DI20" s="606"/>
      <c r="DJ20" s="606"/>
      <c r="DK20" s="606"/>
      <c r="DL20" s="606"/>
      <c r="DM20" s="606"/>
      <c r="DN20" s="606"/>
      <c r="DO20" s="606"/>
      <c r="DP20" s="607"/>
      <c r="DQ20" s="611">
        <v>21250283</v>
      </c>
      <c r="DR20" s="606"/>
      <c r="DS20" s="606"/>
      <c r="DT20" s="606"/>
      <c r="DU20" s="606"/>
      <c r="DV20" s="606"/>
      <c r="DW20" s="606"/>
      <c r="DX20" s="606"/>
      <c r="DY20" s="606"/>
      <c r="DZ20" s="606"/>
      <c r="EA20" s="606"/>
      <c r="EB20" s="606"/>
      <c r="EC20" s="646"/>
    </row>
    <row r="21" spans="2:133" ht="11.25" customHeight="1" x14ac:dyDescent="0.15">
      <c r="B21" s="600" t="s">
        <v>269</v>
      </c>
      <c r="C21" s="601"/>
      <c r="D21" s="601"/>
      <c r="E21" s="601"/>
      <c r="F21" s="601"/>
      <c r="G21" s="601"/>
      <c r="H21" s="601"/>
      <c r="I21" s="601"/>
      <c r="J21" s="601"/>
      <c r="K21" s="601"/>
      <c r="L21" s="601"/>
      <c r="M21" s="601"/>
      <c r="N21" s="601"/>
      <c r="O21" s="601"/>
      <c r="P21" s="601"/>
      <c r="Q21" s="602"/>
      <c r="R21" s="603" t="s">
        <v>120</v>
      </c>
      <c r="S21" s="606"/>
      <c r="T21" s="606"/>
      <c r="U21" s="606"/>
      <c r="V21" s="606"/>
      <c r="W21" s="606"/>
      <c r="X21" s="606"/>
      <c r="Y21" s="607"/>
      <c r="Z21" s="665" t="s">
        <v>169</v>
      </c>
      <c r="AA21" s="665"/>
      <c r="AB21" s="665"/>
      <c r="AC21" s="665"/>
      <c r="AD21" s="666" t="s">
        <v>224</v>
      </c>
      <c r="AE21" s="666"/>
      <c r="AF21" s="666"/>
      <c r="AG21" s="666"/>
      <c r="AH21" s="666"/>
      <c r="AI21" s="666"/>
      <c r="AJ21" s="666"/>
      <c r="AK21" s="666"/>
      <c r="AL21" s="608" t="s">
        <v>238</v>
      </c>
      <c r="AM21" s="609"/>
      <c r="AN21" s="609"/>
      <c r="AO21" s="667"/>
      <c r="AP21" s="711" t="s">
        <v>270</v>
      </c>
      <c r="AQ21" s="718"/>
      <c r="AR21" s="718"/>
      <c r="AS21" s="718"/>
      <c r="AT21" s="718"/>
      <c r="AU21" s="718"/>
      <c r="AV21" s="718"/>
      <c r="AW21" s="718"/>
      <c r="AX21" s="718"/>
      <c r="AY21" s="718"/>
      <c r="AZ21" s="718"/>
      <c r="BA21" s="718"/>
      <c r="BB21" s="718"/>
      <c r="BC21" s="718"/>
      <c r="BD21" s="718"/>
      <c r="BE21" s="718"/>
      <c r="BF21" s="713"/>
      <c r="BG21" s="603">
        <v>36733</v>
      </c>
      <c r="BH21" s="606"/>
      <c r="BI21" s="606"/>
      <c r="BJ21" s="606"/>
      <c r="BK21" s="606"/>
      <c r="BL21" s="606"/>
      <c r="BM21" s="606"/>
      <c r="BN21" s="607"/>
      <c r="BO21" s="665">
        <v>0.7</v>
      </c>
      <c r="BP21" s="665"/>
      <c r="BQ21" s="665"/>
      <c r="BR21" s="665"/>
      <c r="BS21" s="611" t="s">
        <v>120</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271</v>
      </c>
      <c r="C22" s="601"/>
      <c r="D22" s="601"/>
      <c r="E22" s="601"/>
      <c r="F22" s="601"/>
      <c r="G22" s="601"/>
      <c r="H22" s="601"/>
      <c r="I22" s="601"/>
      <c r="J22" s="601"/>
      <c r="K22" s="601"/>
      <c r="L22" s="601"/>
      <c r="M22" s="601"/>
      <c r="N22" s="601"/>
      <c r="O22" s="601"/>
      <c r="P22" s="601"/>
      <c r="Q22" s="602"/>
      <c r="R22" s="603">
        <v>18590566</v>
      </c>
      <c r="S22" s="606"/>
      <c r="T22" s="606"/>
      <c r="U22" s="606"/>
      <c r="V22" s="606"/>
      <c r="W22" s="606"/>
      <c r="X22" s="606"/>
      <c r="Y22" s="607"/>
      <c r="Z22" s="665">
        <v>57.1</v>
      </c>
      <c r="AA22" s="665"/>
      <c r="AB22" s="665"/>
      <c r="AC22" s="665"/>
      <c r="AD22" s="666">
        <v>17461848</v>
      </c>
      <c r="AE22" s="666"/>
      <c r="AF22" s="666"/>
      <c r="AG22" s="666"/>
      <c r="AH22" s="666"/>
      <c r="AI22" s="666"/>
      <c r="AJ22" s="666"/>
      <c r="AK22" s="666"/>
      <c r="AL22" s="608">
        <v>99.6</v>
      </c>
      <c r="AM22" s="609"/>
      <c r="AN22" s="609"/>
      <c r="AO22" s="667"/>
      <c r="AP22" s="711" t="s">
        <v>272</v>
      </c>
      <c r="AQ22" s="718"/>
      <c r="AR22" s="718"/>
      <c r="AS22" s="718"/>
      <c r="AT22" s="718"/>
      <c r="AU22" s="718"/>
      <c r="AV22" s="718"/>
      <c r="AW22" s="718"/>
      <c r="AX22" s="718"/>
      <c r="AY22" s="718"/>
      <c r="AZ22" s="718"/>
      <c r="BA22" s="718"/>
      <c r="BB22" s="718"/>
      <c r="BC22" s="718"/>
      <c r="BD22" s="718"/>
      <c r="BE22" s="718"/>
      <c r="BF22" s="713"/>
      <c r="BG22" s="603" t="s">
        <v>224</v>
      </c>
      <c r="BH22" s="606"/>
      <c r="BI22" s="606"/>
      <c r="BJ22" s="606"/>
      <c r="BK22" s="606"/>
      <c r="BL22" s="606"/>
      <c r="BM22" s="606"/>
      <c r="BN22" s="607"/>
      <c r="BO22" s="665" t="s">
        <v>238</v>
      </c>
      <c r="BP22" s="665"/>
      <c r="BQ22" s="665"/>
      <c r="BR22" s="665"/>
      <c r="BS22" s="611" t="s">
        <v>238</v>
      </c>
      <c r="BT22" s="606"/>
      <c r="BU22" s="606"/>
      <c r="BV22" s="606"/>
      <c r="BW22" s="606"/>
      <c r="BX22" s="606"/>
      <c r="BY22" s="606"/>
      <c r="BZ22" s="606"/>
      <c r="CA22" s="606"/>
      <c r="CB22" s="646"/>
      <c r="CD22" s="720" t="s">
        <v>273</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274</v>
      </c>
      <c r="C23" s="601"/>
      <c r="D23" s="601"/>
      <c r="E23" s="601"/>
      <c r="F23" s="601"/>
      <c r="G23" s="601"/>
      <c r="H23" s="601"/>
      <c r="I23" s="601"/>
      <c r="J23" s="601"/>
      <c r="K23" s="601"/>
      <c r="L23" s="601"/>
      <c r="M23" s="601"/>
      <c r="N23" s="601"/>
      <c r="O23" s="601"/>
      <c r="P23" s="601"/>
      <c r="Q23" s="602"/>
      <c r="R23" s="603">
        <v>5095</v>
      </c>
      <c r="S23" s="606"/>
      <c r="T23" s="606"/>
      <c r="U23" s="606"/>
      <c r="V23" s="606"/>
      <c r="W23" s="606"/>
      <c r="X23" s="606"/>
      <c r="Y23" s="607"/>
      <c r="Z23" s="665">
        <v>0</v>
      </c>
      <c r="AA23" s="665"/>
      <c r="AB23" s="665"/>
      <c r="AC23" s="665"/>
      <c r="AD23" s="666">
        <v>5095</v>
      </c>
      <c r="AE23" s="666"/>
      <c r="AF23" s="666"/>
      <c r="AG23" s="666"/>
      <c r="AH23" s="666"/>
      <c r="AI23" s="666"/>
      <c r="AJ23" s="666"/>
      <c r="AK23" s="666"/>
      <c r="AL23" s="608">
        <v>0</v>
      </c>
      <c r="AM23" s="609"/>
      <c r="AN23" s="609"/>
      <c r="AO23" s="667"/>
      <c r="AP23" s="711" t="s">
        <v>275</v>
      </c>
      <c r="AQ23" s="718"/>
      <c r="AR23" s="718"/>
      <c r="AS23" s="718"/>
      <c r="AT23" s="718"/>
      <c r="AU23" s="718"/>
      <c r="AV23" s="718"/>
      <c r="AW23" s="718"/>
      <c r="AX23" s="718"/>
      <c r="AY23" s="718"/>
      <c r="AZ23" s="718"/>
      <c r="BA23" s="718"/>
      <c r="BB23" s="718"/>
      <c r="BC23" s="718"/>
      <c r="BD23" s="718"/>
      <c r="BE23" s="718"/>
      <c r="BF23" s="713"/>
      <c r="BG23" s="603" t="s">
        <v>120</v>
      </c>
      <c r="BH23" s="606"/>
      <c r="BI23" s="606"/>
      <c r="BJ23" s="606"/>
      <c r="BK23" s="606"/>
      <c r="BL23" s="606"/>
      <c r="BM23" s="606"/>
      <c r="BN23" s="607"/>
      <c r="BO23" s="665" t="s">
        <v>120</v>
      </c>
      <c r="BP23" s="665"/>
      <c r="BQ23" s="665"/>
      <c r="BR23" s="665"/>
      <c r="BS23" s="611" t="s">
        <v>238</v>
      </c>
      <c r="BT23" s="606"/>
      <c r="BU23" s="606"/>
      <c r="BV23" s="606"/>
      <c r="BW23" s="606"/>
      <c r="BX23" s="606"/>
      <c r="BY23" s="606"/>
      <c r="BZ23" s="606"/>
      <c r="CA23" s="606"/>
      <c r="CB23" s="646"/>
      <c r="CD23" s="720" t="s">
        <v>213</v>
      </c>
      <c r="CE23" s="721"/>
      <c r="CF23" s="721"/>
      <c r="CG23" s="721"/>
      <c r="CH23" s="721"/>
      <c r="CI23" s="721"/>
      <c r="CJ23" s="721"/>
      <c r="CK23" s="721"/>
      <c r="CL23" s="721"/>
      <c r="CM23" s="721"/>
      <c r="CN23" s="721"/>
      <c r="CO23" s="721"/>
      <c r="CP23" s="721"/>
      <c r="CQ23" s="722"/>
      <c r="CR23" s="720" t="s">
        <v>276</v>
      </c>
      <c r="CS23" s="721"/>
      <c r="CT23" s="721"/>
      <c r="CU23" s="721"/>
      <c r="CV23" s="721"/>
      <c r="CW23" s="721"/>
      <c r="CX23" s="721"/>
      <c r="CY23" s="722"/>
      <c r="CZ23" s="720" t="s">
        <v>277</v>
      </c>
      <c r="DA23" s="721"/>
      <c r="DB23" s="721"/>
      <c r="DC23" s="722"/>
      <c r="DD23" s="720" t="s">
        <v>278</v>
      </c>
      <c r="DE23" s="721"/>
      <c r="DF23" s="721"/>
      <c r="DG23" s="721"/>
      <c r="DH23" s="721"/>
      <c r="DI23" s="721"/>
      <c r="DJ23" s="721"/>
      <c r="DK23" s="722"/>
      <c r="DL23" s="729" t="s">
        <v>279</v>
      </c>
      <c r="DM23" s="730"/>
      <c r="DN23" s="730"/>
      <c r="DO23" s="730"/>
      <c r="DP23" s="730"/>
      <c r="DQ23" s="730"/>
      <c r="DR23" s="730"/>
      <c r="DS23" s="730"/>
      <c r="DT23" s="730"/>
      <c r="DU23" s="730"/>
      <c r="DV23" s="731"/>
      <c r="DW23" s="720" t="s">
        <v>280</v>
      </c>
      <c r="DX23" s="721"/>
      <c r="DY23" s="721"/>
      <c r="DZ23" s="721"/>
      <c r="EA23" s="721"/>
      <c r="EB23" s="721"/>
      <c r="EC23" s="722"/>
    </row>
    <row r="24" spans="2:133" ht="11.25" customHeight="1" x14ac:dyDescent="0.15">
      <c r="B24" s="600" t="s">
        <v>281</v>
      </c>
      <c r="C24" s="601"/>
      <c r="D24" s="601"/>
      <c r="E24" s="601"/>
      <c r="F24" s="601"/>
      <c r="G24" s="601"/>
      <c r="H24" s="601"/>
      <c r="I24" s="601"/>
      <c r="J24" s="601"/>
      <c r="K24" s="601"/>
      <c r="L24" s="601"/>
      <c r="M24" s="601"/>
      <c r="N24" s="601"/>
      <c r="O24" s="601"/>
      <c r="P24" s="601"/>
      <c r="Q24" s="602"/>
      <c r="R24" s="603">
        <v>104703</v>
      </c>
      <c r="S24" s="606"/>
      <c r="T24" s="606"/>
      <c r="U24" s="606"/>
      <c r="V24" s="606"/>
      <c r="W24" s="606"/>
      <c r="X24" s="606"/>
      <c r="Y24" s="607"/>
      <c r="Z24" s="665">
        <v>0.3</v>
      </c>
      <c r="AA24" s="665"/>
      <c r="AB24" s="665"/>
      <c r="AC24" s="665"/>
      <c r="AD24" s="666" t="s">
        <v>120</v>
      </c>
      <c r="AE24" s="666"/>
      <c r="AF24" s="666"/>
      <c r="AG24" s="666"/>
      <c r="AH24" s="666"/>
      <c r="AI24" s="666"/>
      <c r="AJ24" s="666"/>
      <c r="AK24" s="666"/>
      <c r="AL24" s="608" t="s">
        <v>120</v>
      </c>
      <c r="AM24" s="609"/>
      <c r="AN24" s="609"/>
      <c r="AO24" s="667"/>
      <c r="AP24" s="711" t="s">
        <v>282</v>
      </c>
      <c r="AQ24" s="718"/>
      <c r="AR24" s="718"/>
      <c r="AS24" s="718"/>
      <c r="AT24" s="718"/>
      <c r="AU24" s="718"/>
      <c r="AV24" s="718"/>
      <c r="AW24" s="718"/>
      <c r="AX24" s="718"/>
      <c r="AY24" s="718"/>
      <c r="AZ24" s="718"/>
      <c r="BA24" s="718"/>
      <c r="BB24" s="718"/>
      <c r="BC24" s="718"/>
      <c r="BD24" s="718"/>
      <c r="BE24" s="718"/>
      <c r="BF24" s="713"/>
      <c r="BG24" s="603" t="s">
        <v>120</v>
      </c>
      <c r="BH24" s="606"/>
      <c r="BI24" s="606"/>
      <c r="BJ24" s="606"/>
      <c r="BK24" s="606"/>
      <c r="BL24" s="606"/>
      <c r="BM24" s="606"/>
      <c r="BN24" s="607"/>
      <c r="BO24" s="665" t="s">
        <v>169</v>
      </c>
      <c r="BP24" s="665"/>
      <c r="BQ24" s="665"/>
      <c r="BR24" s="665"/>
      <c r="BS24" s="611" t="s">
        <v>120</v>
      </c>
      <c r="BT24" s="606"/>
      <c r="BU24" s="606"/>
      <c r="BV24" s="606"/>
      <c r="BW24" s="606"/>
      <c r="BX24" s="606"/>
      <c r="BY24" s="606"/>
      <c r="BZ24" s="606"/>
      <c r="CA24" s="606"/>
      <c r="CB24" s="646"/>
      <c r="CD24" s="674" t="s">
        <v>283</v>
      </c>
      <c r="CE24" s="675"/>
      <c r="CF24" s="675"/>
      <c r="CG24" s="675"/>
      <c r="CH24" s="675"/>
      <c r="CI24" s="675"/>
      <c r="CJ24" s="675"/>
      <c r="CK24" s="675"/>
      <c r="CL24" s="675"/>
      <c r="CM24" s="675"/>
      <c r="CN24" s="675"/>
      <c r="CO24" s="675"/>
      <c r="CP24" s="675"/>
      <c r="CQ24" s="676"/>
      <c r="CR24" s="668">
        <v>11745553</v>
      </c>
      <c r="CS24" s="669"/>
      <c r="CT24" s="669"/>
      <c r="CU24" s="669"/>
      <c r="CV24" s="669"/>
      <c r="CW24" s="669"/>
      <c r="CX24" s="669"/>
      <c r="CY24" s="715"/>
      <c r="CZ24" s="716">
        <v>37.299999999999997</v>
      </c>
      <c r="DA24" s="685"/>
      <c r="DB24" s="685"/>
      <c r="DC24" s="719"/>
      <c r="DD24" s="714">
        <v>9472629</v>
      </c>
      <c r="DE24" s="669"/>
      <c r="DF24" s="669"/>
      <c r="DG24" s="669"/>
      <c r="DH24" s="669"/>
      <c r="DI24" s="669"/>
      <c r="DJ24" s="669"/>
      <c r="DK24" s="715"/>
      <c r="DL24" s="714">
        <v>9471461</v>
      </c>
      <c r="DM24" s="669"/>
      <c r="DN24" s="669"/>
      <c r="DO24" s="669"/>
      <c r="DP24" s="669"/>
      <c r="DQ24" s="669"/>
      <c r="DR24" s="669"/>
      <c r="DS24" s="669"/>
      <c r="DT24" s="669"/>
      <c r="DU24" s="669"/>
      <c r="DV24" s="715"/>
      <c r="DW24" s="716">
        <v>51.7</v>
      </c>
      <c r="DX24" s="685"/>
      <c r="DY24" s="685"/>
      <c r="DZ24" s="685"/>
      <c r="EA24" s="685"/>
      <c r="EB24" s="685"/>
      <c r="EC24" s="717"/>
    </row>
    <row r="25" spans="2:133" ht="11.25" customHeight="1" x14ac:dyDescent="0.15">
      <c r="B25" s="600" t="s">
        <v>284</v>
      </c>
      <c r="C25" s="601"/>
      <c r="D25" s="601"/>
      <c r="E25" s="601"/>
      <c r="F25" s="601"/>
      <c r="G25" s="601"/>
      <c r="H25" s="601"/>
      <c r="I25" s="601"/>
      <c r="J25" s="601"/>
      <c r="K25" s="601"/>
      <c r="L25" s="601"/>
      <c r="M25" s="601"/>
      <c r="N25" s="601"/>
      <c r="O25" s="601"/>
      <c r="P25" s="601"/>
      <c r="Q25" s="602"/>
      <c r="R25" s="603">
        <v>307157</v>
      </c>
      <c r="S25" s="606"/>
      <c r="T25" s="606"/>
      <c r="U25" s="606"/>
      <c r="V25" s="606"/>
      <c r="W25" s="606"/>
      <c r="X25" s="606"/>
      <c r="Y25" s="607"/>
      <c r="Z25" s="665">
        <v>0.9</v>
      </c>
      <c r="AA25" s="665"/>
      <c r="AB25" s="665"/>
      <c r="AC25" s="665"/>
      <c r="AD25" s="666" t="s">
        <v>120</v>
      </c>
      <c r="AE25" s="666"/>
      <c r="AF25" s="666"/>
      <c r="AG25" s="666"/>
      <c r="AH25" s="666"/>
      <c r="AI25" s="666"/>
      <c r="AJ25" s="666"/>
      <c r="AK25" s="666"/>
      <c r="AL25" s="608" t="s">
        <v>224</v>
      </c>
      <c r="AM25" s="609"/>
      <c r="AN25" s="609"/>
      <c r="AO25" s="667"/>
      <c r="AP25" s="711" t="s">
        <v>285</v>
      </c>
      <c r="AQ25" s="718"/>
      <c r="AR25" s="718"/>
      <c r="AS25" s="718"/>
      <c r="AT25" s="718"/>
      <c r="AU25" s="718"/>
      <c r="AV25" s="718"/>
      <c r="AW25" s="718"/>
      <c r="AX25" s="718"/>
      <c r="AY25" s="718"/>
      <c r="AZ25" s="718"/>
      <c r="BA25" s="718"/>
      <c r="BB25" s="718"/>
      <c r="BC25" s="718"/>
      <c r="BD25" s="718"/>
      <c r="BE25" s="718"/>
      <c r="BF25" s="713"/>
      <c r="BG25" s="603" t="s">
        <v>224</v>
      </c>
      <c r="BH25" s="606"/>
      <c r="BI25" s="606"/>
      <c r="BJ25" s="606"/>
      <c r="BK25" s="606"/>
      <c r="BL25" s="606"/>
      <c r="BM25" s="606"/>
      <c r="BN25" s="607"/>
      <c r="BO25" s="665" t="s">
        <v>169</v>
      </c>
      <c r="BP25" s="665"/>
      <c r="BQ25" s="665"/>
      <c r="BR25" s="665"/>
      <c r="BS25" s="611" t="s">
        <v>120</v>
      </c>
      <c r="BT25" s="606"/>
      <c r="BU25" s="606"/>
      <c r="BV25" s="606"/>
      <c r="BW25" s="606"/>
      <c r="BX25" s="606"/>
      <c r="BY25" s="606"/>
      <c r="BZ25" s="606"/>
      <c r="CA25" s="606"/>
      <c r="CB25" s="646"/>
      <c r="CD25" s="647" t="s">
        <v>286</v>
      </c>
      <c r="CE25" s="644"/>
      <c r="CF25" s="644"/>
      <c r="CG25" s="644"/>
      <c r="CH25" s="644"/>
      <c r="CI25" s="644"/>
      <c r="CJ25" s="644"/>
      <c r="CK25" s="644"/>
      <c r="CL25" s="644"/>
      <c r="CM25" s="644"/>
      <c r="CN25" s="644"/>
      <c r="CO25" s="644"/>
      <c r="CP25" s="644"/>
      <c r="CQ25" s="645"/>
      <c r="CR25" s="603">
        <v>4054253</v>
      </c>
      <c r="CS25" s="604"/>
      <c r="CT25" s="604"/>
      <c r="CU25" s="604"/>
      <c r="CV25" s="604"/>
      <c r="CW25" s="604"/>
      <c r="CX25" s="604"/>
      <c r="CY25" s="605"/>
      <c r="CZ25" s="608">
        <v>12.9</v>
      </c>
      <c r="DA25" s="637"/>
      <c r="DB25" s="637"/>
      <c r="DC25" s="638"/>
      <c r="DD25" s="611">
        <v>3878608</v>
      </c>
      <c r="DE25" s="604"/>
      <c r="DF25" s="604"/>
      <c r="DG25" s="604"/>
      <c r="DH25" s="604"/>
      <c r="DI25" s="604"/>
      <c r="DJ25" s="604"/>
      <c r="DK25" s="605"/>
      <c r="DL25" s="611">
        <v>3877808</v>
      </c>
      <c r="DM25" s="604"/>
      <c r="DN25" s="604"/>
      <c r="DO25" s="604"/>
      <c r="DP25" s="604"/>
      <c r="DQ25" s="604"/>
      <c r="DR25" s="604"/>
      <c r="DS25" s="604"/>
      <c r="DT25" s="604"/>
      <c r="DU25" s="604"/>
      <c r="DV25" s="605"/>
      <c r="DW25" s="608">
        <v>21.2</v>
      </c>
      <c r="DX25" s="637"/>
      <c r="DY25" s="637"/>
      <c r="DZ25" s="637"/>
      <c r="EA25" s="637"/>
      <c r="EB25" s="637"/>
      <c r="EC25" s="639"/>
    </row>
    <row r="26" spans="2:133" ht="11.25" customHeight="1" x14ac:dyDescent="0.15">
      <c r="B26" s="600" t="s">
        <v>287</v>
      </c>
      <c r="C26" s="601"/>
      <c r="D26" s="601"/>
      <c r="E26" s="601"/>
      <c r="F26" s="601"/>
      <c r="G26" s="601"/>
      <c r="H26" s="601"/>
      <c r="I26" s="601"/>
      <c r="J26" s="601"/>
      <c r="K26" s="601"/>
      <c r="L26" s="601"/>
      <c r="M26" s="601"/>
      <c r="N26" s="601"/>
      <c r="O26" s="601"/>
      <c r="P26" s="601"/>
      <c r="Q26" s="602"/>
      <c r="R26" s="603">
        <v>203881</v>
      </c>
      <c r="S26" s="606"/>
      <c r="T26" s="606"/>
      <c r="U26" s="606"/>
      <c r="V26" s="606"/>
      <c r="W26" s="606"/>
      <c r="X26" s="606"/>
      <c r="Y26" s="607"/>
      <c r="Z26" s="665">
        <v>0.6</v>
      </c>
      <c r="AA26" s="665"/>
      <c r="AB26" s="665"/>
      <c r="AC26" s="665"/>
      <c r="AD26" s="666" t="s">
        <v>238</v>
      </c>
      <c r="AE26" s="666"/>
      <c r="AF26" s="666"/>
      <c r="AG26" s="666"/>
      <c r="AH26" s="666"/>
      <c r="AI26" s="666"/>
      <c r="AJ26" s="666"/>
      <c r="AK26" s="666"/>
      <c r="AL26" s="608" t="s">
        <v>120</v>
      </c>
      <c r="AM26" s="609"/>
      <c r="AN26" s="609"/>
      <c r="AO26" s="667"/>
      <c r="AP26" s="711" t="s">
        <v>288</v>
      </c>
      <c r="AQ26" s="712"/>
      <c r="AR26" s="712"/>
      <c r="AS26" s="712"/>
      <c r="AT26" s="712"/>
      <c r="AU26" s="712"/>
      <c r="AV26" s="712"/>
      <c r="AW26" s="712"/>
      <c r="AX26" s="712"/>
      <c r="AY26" s="712"/>
      <c r="AZ26" s="712"/>
      <c r="BA26" s="712"/>
      <c r="BB26" s="712"/>
      <c r="BC26" s="712"/>
      <c r="BD26" s="712"/>
      <c r="BE26" s="712"/>
      <c r="BF26" s="713"/>
      <c r="BG26" s="603" t="s">
        <v>224</v>
      </c>
      <c r="BH26" s="606"/>
      <c r="BI26" s="606"/>
      <c r="BJ26" s="606"/>
      <c r="BK26" s="606"/>
      <c r="BL26" s="606"/>
      <c r="BM26" s="606"/>
      <c r="BN26" s="607"/>
      <c r="BO26" s="665" t="s">
        <v>120</v>
      </c>
      <c r="BP26" s="665"/>
      <c r="BQ26" s="665"/>
      <c r="BR26" s="665"/>
      <c r="BS26" s="611" t="s">
        <v>120</v>
      </c>
      <c r="BT26" s="606"/>
      <c r="BU26" s="606"/>
      <c r="BV26" s="606"/>
      <c r="BW26" s="606"/>
      <c r="BX26" s="606"/>
      <c r="BY26" s="606"/>
      <c r="BZ26" s="606"/>
      <c r="CA26" s="606"/>
      <c r="CB26" s="646"/>
      <c r="CD26" s="647" t="s">
        <v>289</v>
      </c>
      <c r="CE26" s="644"/>
      <c r="CF26" s="644"/>
      <c r="CG26" s="644"/>
      <c r="CH26" s="644"/>
      <c r="CI26" s="644"/>
      <c r="CJ26" s="644"/>
      <c r="CK26" s="644"/>
      <c r="CL26" s="644"/>
      <c r="CM26" s="644"/>
      <c r="CN26" s="644"/>
      <c r="CO26" s="644"/>
      <c r="CP26" s="644"/>
      <c r="CQ26" s="645"/>
      <c r="CR26" s="603">
        <v>2801746</v>
      </c>
      <c r="CS26" s="606"/>
      <c r="CT26" s="606"/>
      <c r="CU26" s="606"/>
      <c r="CV26" s="606"/>
      <c r="CW26" s="606"/>
      <c r="CX26" s="606"/>
      <c r="CY26" s="607"/>
      <c r="CZ26" s="608">
        <v>8.9</v>
      </c>
      <c r="DA26" s="637"/>
      <c r="DB26" s="637"/>
      <c r="DC26" s="638"/>
      <c r="DD26" s="611">
        <v>2659500</v>
      </c>
      <c r="DE26" s="606"/>
      <c r="DF26" s="606"/>
      <c r="DG26" s="606"/>
      <c r="DH26" s="606"/>
      <c r="DI26" s="606"/>
      <c r="DJ26" s="606"/>
      <c r="DK26" s="607"/>
      <c r="DL26" s="611" t="s">
        <v>120</v>
      </c>
      <c r="DM26" s="606"/>
      <c r="DN26" s="606"/>
      <c r="DO26" s="606"/>
      <c r="DP26" s="606"/>
      <c r="DQ26" s="606"/>
      <c r="DR26" s="606"/>
      <c r="DS26" s="606"/>
      <c r="DT26" s="606"/>
      <c r="DU26" s="606"/>
      <c r="DV26" s="607"/>
      <c r="DW26" s="608" t="s">
        <v>224</v>
      </c>
      <c r="DX26" s="637"/>
      <c r="DY26" s="637"/>
      <c r="DZ26" s="637"/>
      <c r="EA26" s="637"/>
      <c r="EB26" s="637"/>
      <c r="EC26" s="639"/>
    </row>
    <row r="27" spans="2:133" ht="11.25" customHeight="1" x14ac:dyDescent="0.15">
      <c r="B27" s="600" t="s">
        <v>290</v>
      </c>
      <c r="C27" s="601"/>
      <c r="D27" s="601"/>
      <c r="E27" s="601"/>
      <c r="F27" s="601"/>
      <c r="G27" s="601"/>
      <c r="H27" s="601"/>
      <c r="I27" s="601"/>
      <c r="J27" s="601"/>
      <c r="K27" s="601"/>
      <c r="L27" s="601"/>
      <c r="M27" s="601"/>
      <c r="N27" s="601"/>
      <c r="O27" s="601"/>
      <c r="P27" s="601"/>
      <c r="Q27" s="602"/>
      <c r="R27" s="603">
        <v>2187160</v>
      </c>
      <c r="S27" s="606"/>
      <c r="T27" s="606"/>
      <c r="U27" s="606"/>
      <c r="V27" s="606"/>
      <c r="W27" s="606"/>
      <c r="X27" s="606"/>
      <c r="Y27" s="607"/>
      <c r="Z27" s="665">
        <v>6.7</v>
      </c>
      <c r="AA27" s="665"/>
      <c r="AB27" s="665"/>
      <c r="AC27" s="665"/>
      <c r="AD27" s="666" t="s">
        <v>224</v>
      </c>
      <c r="AE27" s="666"/>
      <c r="AF27" s="666"/>
      <c r="AG27" s="666"/>
      <c r="AH27" s="666"/>
      <c r="AI27" s="666"/>
      <c r="AJ27" s="666"/>
      <c r="AK27" s="666"/>
      <c r="AL27" s="608" t="s">
        <v>120</v>
      </c>
      <c r="AM27" s="609"/>
      <c r="AN27" s="609"/>
      <c r="AO27" s="667"/>
      <c r="AP27" s="600" t="s">
        <v>291</v>
      </c>
      <c r="AQ27" s="601"/>
      <c r="AR27" s="601"/>
      <c r="AS27" s="601"/>
      <c r="AT27" s="601"/>
      <c r="AU27" s="601"/>
      <c r="AV27" s="601"/>
      <c r="AW27" s="601"/>
      <c r="AX27" s="601"/>
      <c r="AY27" s="601"/>
      <c r="AZ27" s="601"/>
      <c r="BA27" s="601"/>
      <c r="BB27" s="601"/>
      <c r="BC27" s="601"/>
      <c r="BD27" s="601"/>
      <c r="BE27" s="601"/>
      <c r="BF27" s="602"/>
      <c r="BG27" s="603">
        <v>5057831</v>
      </c>
      <c r="BH27" s="606"/>
      <c r="BI27" s="606"/>
      <c r="BJ27" s="606"/>
      <c r="BK27" s="606"/>
      <c r="BL27" s="606"/>
      <c r="BM27" s="606"/>
      <c r="BN27" s="607"/>
      <c r="BO27" s="665">
        <v>100</v>
      </c>
      <c r="BP27" s="665"/>
      <c r="BQ27" s="665"/>
      <c r="BR27" s="665"/>
      <c r="BS27" s="611" t="s">
        <v>224</v>
      </c>
      <c r="BT27" s="606"/>
      <c r="BU27" s="606"/>
      <c r="BV27" s="606"/>
      <c r="BW27" s="606"/>
      <c r="BX27" s="606"/>
      <c r="BY27" s="606"/>
      <c r="BZ27" s="606"/>
      <c r="CA27" s="606"/>
      <c r="CB27" s="646"/>
      <c r="CD27" s="647" t="s">
        <v>292</v>
      </c>
      <c r="CE27" s="644"/>
      <c r="CF27" s="644"/>
      <c r="CG27" s="644"/>
      <c r="CH27" s="644"/>
      <c r="CI27" s="644"/>
      <c r="CJ27" s="644"/>
      <c r="CK27" s="644"/>
      <c r="CL27" s="644"/>
      <c r="CM27" s="644"/>
      <c r="CN27" s="644"/>
      <c r="CO27" s="644"/>
      <c r="CP27" s="644"/>
      <c r="CQ27" s="645"/>
      <c r="CR27" s="603">
        <v>3190500</v>
      </c>
      <c r="CS27" s="604"/>
      <c r="CT27" s="604"/>
      <c r="CU27" s="604"/>
      <c r="CV27" s="604"/>
      <c r="CW27" s="604"/>
      <c r="CX27" s="604"/>
      <c r="CY27" s="605"/>
      <c r="CZ27" s="608">
        <v>10.1</v>
      </c>
      <c r="DA27" s="637"/>
      <c r="DB27" s="637"/>
      <c r="DC27" s="638"/>
      <c r="DD27" s="611">
        <v>1148289</v>
      </c>
      <c r="DE27" s="604"/>
      <c r="DF27" s="604"/>
      <c r="DG27" s="604"/>
      <c r="DH27" s="604"/>
      <c r="DI27" s="604"/>
      <c r="DJ27" s="604"/>
      <c r="DK27" s="605"/>
      <c r="DL27" s="611">
        <v>1147921</v>
      </c>
      <c r="DM27" s="604"/>
      <c r="DN27" s="604"/>
      <c r="DO27" s="604"/>
      <c r="DP27" s="604"/>
      <c r="DQ27" s="604"/>
      <c r="DR27" s="604"/>
      <c r="DS27" s="604"/>
      <c r="DT27" s="604"/>
      <c r="DU27" s="604"/>
      <c r="DV27" s="605"/>
      <c r="DW27" s="608">
        <v>6.3</v>
      </c>
      <c r="DX27" s="637"/>
      <c r="DY27" s="637"/>
      <c r="DZ27" s="637"/>
      <c r="EA27" s="637"/>
      <c r="EB27" s="637"/>
      <c r="EC27" s="639"/>
    </row>
    <row r="28" spans="2:133" ht="11.25" customHeight="1" x14ac:dyDescent="0.15">
      <c r="B28" s="708" t="s">
        <v>293</v>
      </c>
      <c r="C28" s="709"/>
      <c r="D28" s="709"/>
      <c r="E28" s="709"/>
      <c r="F28" s="709"/>
      <c r="G28" s="709"/>
      <c r="H28" s="709"/>
      <c r="I28" s="709"/>
      <c r="J28" s="709"/>
      <c r="K28" s="709"/>
      <c r="L28" s="709"/>
      <c r="M28" s="709"/>
      <c r="N28" s="709"/>
      <c r="O28" s="709"/>
      <c r="P28" s="709"/>
      <c r="Q28" s="710"/>
      <c r="R28" s="603" t="s">
        <v>169</v>
      </c>
      <c r="S28" s="606"/>
      <c r="T28" s="606"/>
      <c r="U28" s="606"/>
      <c r="V28" s="606"/>
      <c r="W28" s="606"/>
      <c r="X28" s="606"/>
      <c r="Y28" s="607"/>
      <c r="Z28" s="665" t="s">
        <v>224</v>
      </c>
      <c r="AA28" s="665"/>
      <c r="AB28" s="665"/>
      <c r="AC28" s="665"/>
      <c r="AD28" s="666" t="s">
        <v>224</v>
      </c>
      <c r="AE28" s="666"/>
      <c r="AF28" s="666"/>
      <c r="AG28" s="666"/>
      <c r="AH28" s="666"/>
      <c r="AI28" s="666"/>
      <c r="AJ28" s="666"/>
      <c r="AK28" s="666"/>
      <c r="AL28" s="608" t="s">
        <v>169</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294</v>
      </c>
      <c r="CE28" s="644"/>
      <c r="CF28" s="644"/>
      <c r="CG28" s="644"/>
      <c r="CH28" s="644"/>
      <c r="CI28" s="644"/>
      <c r="CJ28" s="644"/>
      <c r="CK28" s="644"/>
      <c r="CL28" s="644"/>
      <c r="CM28" s="644"/>
      <c r="CN28" s="644"/>
      <c r="CO28" s="644"/>
      <c r="CP28" s="644"/>
      <c r="CQ28" s="645"/>
      <c r="CR28" s="603">
        <v>4500800</v>
      </c>
      <c r="CS28" s="606"/>
      <c r="CT28" s="606"/>
      <c r="CU28" s="606"/>
      <c r="CV28" s="606"/>
      <c r="CW28" s="606"/>
      <c r="CX28" s="606"/>
      <c r="CY28" s="607"/>
      <c r="CZ28" s="608">
        <v>14.3</v>
      </c>
      <c r="DA28" s="637"/>
      <c r="DB28" s="637"/>
      <c r="DC28" s="638"/>
      <c r="DD28" s="611">
        <v>4445732</v>
      </c>
      <c r="DE28" s="606"/>
      <c r="DF28" s="606"/>
      <c r="DG28" s="606"/>
      <c r="DH28" s="606"/>
      <c r="DI28" s="606"/>
      <c r="DJ28" s="606"/>
      <c r="DK28" s="607"/>
      <c r="DL28" s="611">
        <v>4445732</v>
      </c>
      <c r="DM28" s="606"/>
      <c r="DN28" s="606"/>
      <c r="DO28" s="606"/>
      <c r="DP28" s="606"/>
      <c r="DQ28" s="606"/>
      <c r="DR28" s="606"/>
      <c r="DS28" s="606"/>
      <c r="DT28" s="606"/>
      <c r="DU28" s="606"/>
      <c r="DV28" s="607"/>
      <c r="DW28" s="608">
        <v>24.3</v>
      </c>
      <c r="DX28" s="637"/>
      <c r="DY28" s="637"/>
      <c r="DZ28" s="637"/>
      <c r="EA28" s="637"/>
      <c r="EB28" s="637"/>
      <c r="EC28" s="639"/>
    </row>
    <row r="29" spans="2:133" ht="11.25" customHeight="1" x14ac:dyDescent="0.15">
      <c r="B29" s="600" t="s">
        <v>295</v>
      </c>
      <c r="C29" s="601"/>
      <c r="D29" s="601"/>
      <c r="E29" s="601"/>
      <c r="F29" s="601"/>
      <c r="G29" s="601"/>
      <c r="H29" s="601"/>
      <c r="I29" s="601"/>
      <c r="J29" s="601"/>
      <c r="K29" s="601"/>
      <c r="L29" s="601"/>
      <c r="M29" s="601"/>
      <c r="N29" s="601"/>
      <c r="O29" s="601"/>
      <c r="P29" s="601"/>
      <c r="Q29" s="602"/>
      <c r="R29" s="603">
        <v>1964111</v>
      </c>
      <c r="S29" s="606"/>
      <c r="T29" s="606"/>
      <c r="U29" s="606"/>
      <c r="V29" s="606"/>
      <c r="W29" s="606"/>
      <c r="X29" s="606"/>
      <c r="Y29" s="607"/>
      <c r="Z29" s="665">
        <v>6</v>
      </c>
      <c r="AA29" s="665"/>
      <c r="AB29" s="665"/>
      <c r="AC29" s="665"/>
      <c r="AD29" s="666" t="s">
        <v>169</v>
      </c>
      <c r="AE29" s="666"/>
      <c r="AF29" s="666"/>
      <c r="AG29" s="666"/>
      <c r="AH29" s="666"/>
      <c r="AI29" s="666"/>
      <c r="AJ29" s="666"/>
      <c r="AK29" s="666"/>
      <c r="AL29" s="608" t="s">
        <v>120</v>
      </c>
      <c r="AM29" s="609"/>
      <c r="AN29" s="609"/>
      <c r="AO29" s="667"/>
      <c r="AP29" s="677" t="s">
        <v>213</v>
      </c>
      <c r="AQ29" s="678"/>
      <c r="AR29" s="678"/>
      <c r="AS29" s="678"/>
      <c r="AT29" s="678"/>
      <c r="AU29" s="678"/>
      <c r="AV29" s="678"/>
      <c r="AW29" s="678"/>
      <c r="AX29" s="678"/>
      <c r="AY29" s="678"/>
      <c r="AZ29" s="678"/>
      <c r="BA29" s="678"/>
      <c r="BB29" s="678"/>
      <c r="BC29" s="678"/>
      <c r="BD29" s="678"/>
      <c r="BE29" s="678"/>
      <c r="BF29" s="679"/>
      <c r="BG29" s="677" t="s">
        <v>296</v>
      </c>
      <c r="BH29" s="705"/>
      <c r="BI29" s="705"/>
      <c r="BJ29" s="705"/>
      <c r="BK29" s="705"/>
      <c r="BL29" s="705"/>
      <c r="BM29" s="705"/>
      <c r="BN29" s="705"/>
      <c r="BO29" s="705"/>
      <c r="BP29" s="705"/>
      <c r="BQ29" s="706"/>
      <c r="BR29" s="677" t="s">
        <v>297</v>
      </c>
      <c r="BS29" s="705"/>
      <c r="BT29" s="705"/>
      <c r="BU29" s="705"/>
      <c r="BV29" s="705"/>
      <c r="BW29" s="705"/>
      <c r="BX29" s="705"/>
      <c r="BY29" s="705"/>
      <c r="BZ29" s="705"/>
      <c r="CA29" s="705"/>
      <c r="CB29" s="706"/>
      <c r="CD29" s="687" t="s">
        <v>298</v>
      </c>
      <c r="CE29" s="688"/>
      <c r="CF29" s="647" t="s">
        <v>63</v>
      </c>
      <c r="CG29" s="644"/>
      <c r="CH29" s="644"/>
      <c r="CI29" s="644"/>
      <c r="CJ29" s="644"/>
      <c r="CK29" s="644"/>
      <c r="CL29" s="644"/>
      <c r="CM29" s="644"/>
      <c r="CN29" s="644"/>
      <c r="CO29" s="644"/>
      <c r="CP29" s="644"/>
      <c r="CQ29" s="645"/>
      <c r="CR29" s="603">
        <v>4500798</v>
      </c>
      <c r="CS29" s="604"/>
      <c r="CT29" s="604"/>
      <c r="CU29" s="604"/>
      <c r="CV29" s="604"/>
      <c r="CW29" s="604"/>
      <c r="CX29" s="604"/>
      <c r="CY29" s="605"/>
      <c r="CZ29" s="608">
        <v>14.3</v>
      </c>
      <c r="DA29" s="637"/>
      <c r="DB29" s="637"/>
      <c r="DC29" s="638"/>
      <c r="DD29" s="611">
        <v>4445730</v>
      </c>
      <c r="DE29" s="604"/>
      <c r="DF29" s="604"/>
      <c r="DG29" s="604"/>
      <c r="DH29" s="604"/>
      <c r="DI29" s="604"/>
      <c r="DJ29" s="604"/>
      <c r="DK29" s="605"/>
      <c r="DL29" s="611">
        <v>4445730</v>
      </c>
      <c r="DM29" s="604"/>
      <c r="DN29" s="604"/>
      <c r="DO29" s="604"/>
      <c r="DP29" s="604"/>
      <c r="DQ29" s="604"/>
      <c r="DR29" s="604"/>
      <c r="DS29" s="604"/>
      <c r="DT29" s="604"/>
      <c r="DU29" s="604"/>
      <c r="DV29" s="605"/>
      <c r="DW29" s="608">
        <v>24.3</v>
      </c>
      <c r="DX29" s="637"/>
      <c r="DY29" s="637"/>
      <c r="DZ29" s="637"/>
      <c r="EA29" s="637"/>
      <c r="EB29" s="637"/>
      <c r="EC29" s="639"/>
    </row>
    <row r="30" spans="2:133" ht="11.25" customHeight="1" x14ac:dyDescent="0.15">
      <c r="B30" s="600" t="s">
        <v>299</v>
      </c>
      <c r="C30" s="601"/>
      <c r="D30" s="601"/>
      <c r="E30" s="601"/>
      <c r="F30" s="601"/>
      <c r="G30" s="601"/>
      <c r="H30" s="601"/>
      <c r="I30" s="601"/>
      <c r="J30" s="601"/>
      <c r="K30" s="601"/>
      <c r="L30" s="601"/>
      <c r="M30" s="601"/>
      <c r="N30" s="601"/>
      <c r="O30" s="601"/>
      <c r="P30" s="601"/>
      <c r="Q30" s="602"/>
      <c r="R30" s="603">
        <v>184049</v>
      </c>
      <c r="S30" s="606"/>
      <c r="T30" s="606"/>
      <c r="U30" s="606"/>
      <c r="V30" s="606"/>
      <c r="W30" s="606"/>
      <c r="X30" s="606"/>
      <c r="Y30" s="607"/>
      <c r="Z30" s="665">
        <v>0.6</v>
      </c>
      <c r="AA30" s="665"/>
      <c r="AB30" s="665"/>
      <c r="AC30" s="665"/>
      <c r="AD30" s="666" t="s">
        <v>120</v>
      </c>
      <c r="AE30" s="666"/>
      <c r="AF30" s="666"/>
      <c r="AG30" s="666"/>
      <c r="AH30" s="666"/>
      <c r="AI30" s="666"/>
      <c r="AJ30" s="666"/>
      <c r="AK30" s="666"/>
      <c r="AL30" s="608" t="s">
        <v>120</v>
      </c>
      <c r="AM30" s="609"/>
      <c r="AN30" s="609"/>
      <c r="AO30" s="667"/>
      <c r="AP30" s="693" t="s">
        <v>300</v>
      </c>
      <c r="AQ30" s="694"/>
      <c r="AR30" s="694"/>
      <c r="AS30" s="694"/>
      <c r="AT30" s="699" t="s">
        <v>301</v>
      </c>
      <c r="AU30" s="210"/>
      <c r="AV30" s="210"/>
      <c r="AW30" s="210"/>
      <c r="AX30" s="702" t="s">
        <v>177</v>
      </c>
      <c r="AY30" s="703"/>
      <c r="AZ30" s="703"/>
      <c r="BA30" s="703"/>
      <c r="BB30" s="703"/>
      <c r="BC30" s="703"/>
      <c r="BD30" s="703"/>
      <c r="BE30" s="703"/>
      <c r="BF30" s="704"/>
      <c r="BG30" s="683">
        <v>98.7</v>
      </c>
      <c r="BH30" s="684"/>
      <c r="BI30" s="684"/>
      <c r="BJ30" s="684"/>
      <c r="BK30" s="684"/>
      <c r="BL30" s="684"/>
      <c r="BM30" s="685">
        <v>94.2</v>
      </c>
      <c r="BN30" s="684"/>
      <c r="BO30" s="684"/>
      <c r="BP30" s="684"/>
      <c r="BQ30" s="686"/>
      <c r="BR30" s="683">
        <v>98.6</v>
      </c>
      <c r="BS30" s="684"/>
      <c r="BT30" s="684"/>
      <c r="BU30" s="684"/>
      <c r="BV30" s="684"/>
      <c r="BW30" s="684"/>
      <c r="BX30" s="685">
        <v>93.6</v>
      </c>
      <c r="BY30" s="684"/>
      <c r="BZ30" s="684"/>
      <c r="CA30" s="684"/>
      <c r="CB30" s="686"/>
      <c r="CD30" s="689"/>
      <c r="CE30" s="690"/>
      <c r="CF30" s="647" t="s">
        <v>302</v>
      </c>
      <c r="CG30" s="644"/>
      <c r="CH30" s="644"/>
      <c r="CI30" s="644"/>
      <c r="CJ30" s="644"/>
      <c r="CK30" s="644"/>
      <c r="CL30" s="644"/>
      <c r="CM30" s="644"/>
      <c r="CN30" s="644"/>
      <c r="CO30" s="644"/>
      <c r="CP30" s="644"/>
      <c r="CQ30" s="645"/>
      <c r="CR30" s="603">
        <v>4219618</v>
      </c>
      <c r="CS30" s="606"/>
      <c r="CT30" s="606"/>
      <c r="CU30" s="606"/>
      <c r="CV30" s="606"/>
      <c r="CW30" s="606"/>
      <c r="CX30" s="606"/>
      <c r="CY30" s="607"/>
      <c r="CZ30" s="608">
        <v>13.4</v>
      </c>
      <c r="DA30" s="637"/>
      <c r="DB30" s="637"/>
      <c r="DC30" s="638"/>
      <c r="DD30" s="611">
        <v>4172003</v>
      </c>
      <c r="DE30" s="606"/>
      <c r="DF30" s="606"/>
      <c r="DG30" s="606"/>
      <c r="DH30" s="606"/>
      <c r="DI30" s="606"/>
      <c r="DJ30" s="606"/>
      <c r="DK30" s="607"/>
      <c r="DL30" s="611">
        <v>4172003</v>
      </c>
      <c r="DM30" s="606"/>
      <c r="DN30" s="606"/>
      <c r="DO30" s="606"/>
      <c r="DP30" s="606"/>
      <c r="DQ30" s="606"/>
      <c r="DR30" s="606"/>
      <c r="DS30" s="606"/>
      <c r="DT30" s="606"/>
      <c r="DU30" s="606"/>
      <c r="DV30" s="607"/>
      <c r="DW30" s="608">
        <v>22.8</v>
      </c>
      <c r="DX30" s="637"/>
      <c r="DY30" s="637"/>
      <c r="DZ30" s="637"/>
      <c r="EA30" s="637"/>
      <c r="EB30" s="637"/>
      <c r="EC30" s="639"/>
    </row>
    <row r="31" spans="2:133" ht="11.25" customHeight="1" x14ac:dyDescent="0.15">
      <c r="B31" s="600" t="s">
        <v>303</v>
      </c>
      <c r="C31" s="601"/>
      <c r="D31" s="601"/>
      <c r="E31" s="601"/>
      <c r="F31" s="601"/>
      <c r="G31" s="601"/>
      <c r="H31" s="601"/>
      <c r="I31" s="601"/>
      <c r="J31" s="601"/>
      <c r="K31" s="601"/>
      <c r="L31" s="601"/>
      <c r="M31" s="601"/>
      <c r="N31" s="601"/>
      <c r="O31" s="601"/>
      <c r="P31" s="601"/>
      <c r="Q31" s="602"/>
      <c r="R31" s="603">
        <v>81425</v>
      </c>
      <c r="S31" s="606"/>
      <c r="T31" s="606"/>
      <c r="U31" s="606"/>
      <c r="V31" s="606"/>
      <c r="W31" s="606"/>
      <c r="X31" s="606"/>
      <c r="Y31" s="607"/>
      <c r="Z31" s="665">
        <v>0.3</v>
      </c>
      <c r="AA31" s="665"/>
      <c r="AB31" s="665"/>
      <c r="AC31" s="665"/>
      <c r="AD31" s="666" t="s">
        <v>169</v>
      </c>
      <c r="AE31" s="666"/>
      <c r="AF31" s="666"/>
      <c r="AG31" s="666"/>
      <c r="AH31" s="666"/>
      <c r="AI31" s="666"/>
      <c r="AJ31" s="666"/>
      <c r="AK31" s="666"/>
      <c r="AL31" s="608" t="s">
        <v>120</v>
      </c>
      <c r="AM31" s="609"/>
      <c r="AN31" s="609"/>
      <c r="AO31" s="667"/>
      <c r="AP31" s="695"/>
      <c r="AQ31" s="696"/>
      <c r="AR31" s="696"/>
      <c r="AS31" s="696"/>
      <c r="AT31" s="700"/>
      <c r="AU31" s="209" t="s">
        <v>304</v>
      </c>
      <c r="AV31" s="209"/>
      <c r="AW31" s="209"/>
      <c r="AX31" s="600" t="s">
        <v>305</v>
      </c>
      <c r="AY31" s="601"/>
      <c r="AZ31" s="601"/>
      <c r="BA31" s="601"/>
      <c r="BB31" s="601"/>
      <c r="BC31" s="601"/>
      <c r="BD31" s="601"/>
      <c r="BE31" s="601"/>
      <c r="BF31" s="602"/>
      <c r="BG31" s="681">
        <v>98.9</v>
      </c>
      <c r="BH31" s="604"/>
      <c r="BI31" s="604"/>
      <c r="BJ31" s="604"/>
      <c r="BK31" s="604"/>
      <c r="BL31" s="604"/>
      <c r="BM31" s="609">
        <v>96.8</v>
      </c>
      <c r="BN31" s="682"/>
      <c r="BO31" s="682"/>
      <c r="BP31" s="682"/>
      <c r="BQ31" s="643"/>
      <c r="BR31" s="681">
        <v>98.7</v>
      </c>
      <c r="BS31" s="604"/>
      <c r="BT31" s="604"/>
      <c r="BU31" s="604"/>
      <c r="BV31" s="604"/>
      <c r="BW31" s="604"/>
      <c r="BX31" s="609">
        <v>96.4</v>
      </c>
      <c r="BY31" s="682"/>
      <c r="BZ31" s="682"/>
      <c r="CA31" s="682"/>
      <c r="CB31" s="643"/>
      <c r="CD31" s="689"/>
      <c r="CE31" s="690"/>
      <c r="CF31" s="647" t="s">
        <v>306</v>
      </c>
      <c r="CG31" s="644"/>
      <c r="CH31" s="644"/>
      <c r="CI31" s="644"/>
      <c r="CJ31" s="644"/>
      <c r="CK31" s="644"/>
      <c r="CL31" s="644"/>
      <c r="CM31" s="644"/>
      <c r="CN31" s="644"/>
      <c r="CO31" s="644"/>
      <c r="CP31" s="644"/>
      <c r="CQ31" s="645"/>
      <c r="CR31" s="603">
        <v>281180</v>
      </c>
      <c r="CS31" s="604"/>
      <c r="CT31" s="604"/>
      <c r="CU31" s="604"/>
      <c r="CV31" s="604"/>
      <c r="CW31" s="604"/>
      <c r="CX31" s="604"/>
      <c r="CY31" s="605"/>
      <c r="CZ31" s="608">
        <v>0.9</v>
      </c>
      <c r="DA31" s="637"/>
      <c r="DB31" s="637"/>
      <c r="DC31" s="638"/>
      <c r="DD31" s="611">
        <v>273727</v>
      </c>
      <c r="DE31" s="604"/>
      <c r="DF31" s="604"/>
      <c r="DG31" s="604"/>
      <c r="DH31" s="604"/>
      <c r="DI31" s="604"/>
      <c r="DJ31" s="604"/>
      <c r="DK31" s="605"/>
      <c r="DL31" s="611">
        <v>273727</v>
      </c>
      <c r="DM31" s="604"/>
      <c r="DN31" s="604"/>
      <c r="DO31" s="604"/>
      <c r="DP31" s="604"/>
      <c r="DQ31" s="604"/>
      <c r="DR31" s="604"/>
      <c r="DS31" s="604"/>
      <c r="DT31" s="604"/>
      <c r="DU31" s="604"/>
      <c r="DV31" s="605"/>
      <c r="DW31" s="608">
        <v>1.5</v>
      </c>
      <c r="DX31" s="637"/>
      <c r="DY31" s="637"/>
      <c r="DZ31" s="637"/>
      <c r="EA31" s="637"/>
      <c r="EB31" s="637"/>
      <c r="EC31" s="639"/>
    </row>
    <row r="32" spans="2:133" ht="11.25" customHeight="1" x14ac:dyDescent="0.15">
      <c r="B32" s="600" t="s">
        <v>307</v>
      </c>
      <c r="C32" s="601"/>
      <c r="D32" s="601"/>
      <c r="E32" s="601"/>
      <c r="F32" s="601"/>
      <c r="G32" s="601"/>
      <c r="H32" s="601"/>
      <c r="I32" s="601"/>
      <c r="J32" s="601"/>
      <c r="K32" s="601"/>
      <c r="L32" s="601"/>
      <c r="M32" s="601"/>
      <c r="N32" s="601"/>
      <c r="O32" s="601"/>
      <c r="P32" s="601"/>
      <c r="Q32" s="602"/>
      <c r="R32" s="603">
        <v>2366529</v>
      </c>
      <c r="S32" s="606"/>
      <c r="T32" s="606"/>
      <c r="U32" s="606"/>
      <c r="V32" s="606"/>
      <c r="W32" s="606"/>
      <c r="X32" s="606"/>
      <c r="Y32" s="607"/>
      <c r="Z32" s="665">
        <v>7.3</v>
      </c>
      <c r="AA32" s="665"/>
      <c r="AB32" s="665"/>
      <c r="AC32" s="665"/>
      <c r="AD32" s="666">
        <v>61664</v>
      </c>
      <c r="AE32" s="666"/>
      <c r="AF32" s="666"/>
      <c r="AG32" s="666"/>
      <c r="AH32" s="666"/>
      <c r="AI32" s="666"/>
      <c r="AJ32" s="666"/>
      <c r="AK32" s="666"/>
      <c r="AL32" s="608">
        <v>0.4</v>
      </c>
      <c r="AM32" s="609"/>
      <c r="AN32" s="609"/>
      <c r="AO32" s="667"/>
      <c r="AP32" s="697"/>
      <c r="AQ32" s="698"/>
      <c r="AR32" s="698"/>
      <c r="AS32" s="698"/>
      <c r="AT32" s="701"/>
      <c r="AU32" s="211"/>
      <c r="AV32" s="211"/>
      <c r="AW32" s="211"/>
      <c r="AX32" s="615" t="s">
        <v>308</v>
      </c>
      <c r="AY32" s="616"/>
      <c r="AZ32" s="616"/>
      <c r="BA32" s="616"/>
      <c r="BB32" s="616"/>
      <c r="BC32" s="616"/>
      <c r="BD32" s="616"/>
      <c r="BE32" s="616"/>
      <c r="BF32" s="617"/>
      <c r="BG32" s="680">
        <v>98.5</v>
      </c>
      <c r="BH32" s="619"/>
      <c r="BI32" s="619"/>
      <c r="BJ32" s="619"/>
      <c r="BK32" s="619"/>
      <c r="BL32" s="619"/>
      <c r="BM32" s="663">
        <v>91.7</v>
      </c>
      <c r="BN32" s="619"/>
      <c r="BO32" s="619"/>
      <c r="BP32" s="619"/>
      <c r="BQ32" s="656"/>
      <c r="BR32" s="680">
        <v>98.4</v>
      </c>
      <c r="BS32" s="619"/>
      <c r="BT32" s="619"/>
      <c r="BU32" s="619"/>
      <c r="BV32" s="619"/>
      <c r="BW32" s="619"/>
      <c r="BX32" s="663">
        <v>90.9</v>
      </c>
      <c r="BY32" s="619"/>
      <c r="BZ32" s="619"/>
      <c r="CA32" s="619"/>
      <c r="CB32" s="656"/>
      <c r="CD32" s="691"/>
      <c r="CE32" s="692"/>
      <c r="CF32" s="647" t="s">
        <v>309</v>
      </c>
      <c r="CG32" s="644"/>
      <c r="CH32" s="644"/>
      <c r="CI32" s="644"/>
      <c r="CJ32" s="644"/>
      <c r="CK32" s="644"/>
      <c r="CL32" s="644"/>
      <c r="CM32" s="644"/>
      <c r="CN32" s="644"/>
      <c r="CO32" s="644"/>
      <c r="CP32" s="644"/>
      <c r="CQ32" s="645"/>
      <c r="CR32" s="603">
        <v>2</v>
      </c>
      <c r="CS32" s="606"/>
      <c r="CT32" s="606"/>
      <c r="CU32" s="606"/>
      <c r="CV32" s="606"/>
      <c r="CW32" s="606"/>
      <c r="CX32" s="606"/>
      <c r="CY32" s="607"/>
      <c r="CZ32" s="608">
        <v>0</v>
      </c>
      <c r="DA32" s="637"/>
      <c r="DB32" s="637"/>
      <c r="DC32" s="638"/>
      <c r="DD32" s="611">
        <v>2</v>
      </c>
      <c r="DE32" s="606"/>
      <c r="DF32" s="606"/>
      <c r="DG32" s="606"/>
      <c r="DH32" s="606"/>
      <c r="DI32" s="606"/>
      <c r="DJ32" s="606"/>
      <c r="DK32" s="607"/>
      <c r="DL32" s="611">
        <v>2</v>
      </c>
      <c r="DM32" s="606"/>
      <c r="DN32" s="606"/>
      <c r="DO32" s="606"/>
      <c r="DP32" s="606"/>
      <c r="DQ32" s="606"/>
      <c r="DR32" s="606"/>
      <c r="DS32" s="606"/>
      <c r="DT32" s="606"/>
      <c r="DU32" s="606"/>
      <c r="DV32" s="607"/>
      <c r="DW32" s="608">
        <v>0</v>
      </c>
      <c r="DX32" s="637"/>
      <c r="DY32" s="637"/>
      <c r="DZ32" s="637"/>
      <c r="EA32" s="637"/>
      <c r="EB32" s="637"/>
      <c r="EC32" s="639"/>
    </row>
    <row r="33" spans="2:133" ht="11.25" customHeight="1" x14ac:dyDescent="0.15">
      <c r="B33" s="600" t="s">
        <v>310</v>
      </c>
      <c r="C33" s="601"/>
      <c r="D33" s="601"/>
      <c r="E33" s="601"/>
      <c r="F33" s="601"/>
      <c r="G33" s="601"/>
      <c r="H33" s="601"/>
      <c r="I33" s="601"/>
      <c r="J33" s="601"/>
      <c r="K33" s="601"/>
      <c r="L33" s="601"/>
      <c r="M33" s="601"/>
      <c r="N33" s="601"/>
      <c r="O33" s="601"/>
      <c r="P33" s="601"/>
      <c r="Q33" s="602"/>
      <c r="R33" s="603">
        <v>1371145</v>
      </c>
      <c r="S33" s="606"/>
      <c r="T33" s="606"/>
      <c r="U33" s="606"/>
      <c r="V33" s="606"/>
      <c r="W33" s="606"/>
      <c r="X33" s="606"/>
      <c r="Y33" s="607"/>
      <c r="Z33" s="665">
        <v>4.2</v>
      </c>
      <c r="AA33" s="665"/>
      <c r="AB33" s="665"/>
      <c r="AC33" s="665"/>
      <c r="AD33" s="666" t="s">
        <v>120</v>
      </c>
      <c r="AE33" s="666"/>
      <c r="AF33" s="666"/>
      <c r="AG33" s="666"/>
      <c r="AH33" s="666"/>
      <c r="AI33" s="666"/>
      <c r="AJ33" s="666"/>
      <c r="AK33" s="666"/>
      <c r="AL33" s="608" t="s">
        <v>169</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311</v>
      </c>
      <c r="CE33" s="644"/>
      <c r="CF33" s="644"/>
      <c r="CG33" s="644"/>
      <c r="CH33" s="644"/>
      <c r="CI33" s="644"/>
      <c r="CJ33" s="644"/>
      <c r="CK33" s="644"/>
      <c r="CL33" s="644"/>
      <c r="CM33" s="644"/>
      <c r="CN33" s="644"/>
      <c r="CO33" s="644"/>
      <c r="CP33" s="644"/>
      <c r="CQ33" s="645"/>
      <c r="CR33" s="603">
        <v>11700053</v>
      </c>
      <c r="CS33" s="604"/>
      <c r="CT33" s="604"/>
      <c r="CU33" s="604"/>
      <c r="CV33" s="604"/>
      <c r="CW33" s="604"/>
      <c r="CX33" s="604"/>
      <c r="CY33" s="605"/>
      <c r="CZ33" s="608">
        <v>37.200000000000003</v>
      </c>
      <c r="DA33" s="637"/>
      <c r="DB33" s="637"/>
      <c r="DC33" s="638"/>
      <c r="DD33" s="611">
        <v>9723996</v>
      </c>
      <c r="DE33" s="604"/>
      <c r="DF33" s="604"/>
      <c r="DG33" s="604"/>
      <c r="DH33" s="604"/>
      <c r="DI33" s="604"/>
      <c r="DJ33" s="604"/>
      <c r="DK33" s="605"/>
      <c r="DL33" s="611">
        <v>6599421</v>
      </c>
      <c r="DM33" s="604"/>
      <c r="DN33" s="604"/>
      <c r="DO33" s="604"/>
      <c r="DP33" s="604"/>
      <c r="DQ33" s="604"/>
      <c r="DR33" s="604"/>
      <c r="DS33" s="604"/>
      <c r="DT33" s="604"/>
      <c r="DU33" s="604"/>
      <c r="DV33" s="605"/>
      <c r="DW33" s="608">
        <v>36</v>
      </c>
      <c r="DX33" s="637"/>
      <c r="DY33" s="637"/>
      <c r="DZ33" s="637"/>
      <c r="EA33" s="637"/>
      <c r="EB33" s="637"/>
      <c r="EC33" s="639"/>
    </row>
    <row r="34" spans="2:133" ht="11.25" customHeight="1" x14ac:dyDescent="0.15">
      <c r="B34" s="600" t="s">
        <v>312</v>
      </c>
      <c r="C34" s="601"/>
      <c r="D34" s="601"/>
      <c r="E34" s="601"/>
      <c r="F34" s="601"/>
      <c r="G34" s="601"/>
      <c r="H34" s="601"/>
      <c r="I34" s="601"/>
      <c r="J34" s="601"/>
      <c r="K34" s="601"/>
      <c r="L34" s="601"/>
      <c r="M34" s="601"/>
      <c r="N34" s="601"/>
      <c r="O34" s="601"/>
      <c r="P34" s="601"/>
      <c r="Q34" s="602"/>
      <c r="R34" s="603">
        <v>650775</v>
      </c>
      <c r="S34" s="606"/>
      <c r="T34" s="606"/>
      <c r="U34" s="606"/>
      <c r="V34" s="606"/>
      <c r="W34" s="606"/>
      <c r="X34" s="606"/>
      <c r="Y34" s="607"/>
      <c r="Z34" s="665">
        <v>2</v>
      </c>
      <c r="AA34" s="665"/>
      <c r="AB34" s="665"/>
      <c r="AC34" s="665"/>
      <c r="AD34" s="666">
        <v>4193</v>
      </c>
      <c r="AE34" s="666"/>
      <c r="AF34" s="666"/>
      <c r="AG34" s="666"/>
      <c r="AH34" s="666"/>
      <c r="AI34" s="666"/>
      <c r="AJ34" s="666"/>
      <c r="AK34" s="666"/>
      <c r="AL34" s="608">
        <v>0</v>
      </c>
      <c r="AM34" s="609"/>
      <c r="AN34" s="609"/>
      <c r="AO34" s="667"/>
      <c r="AP34" s="214"/>
      <c r="AQ34" s="677" t="s">
        <v>313</v>
      </c>
      <c r="AR34" s="678"/>
      <c r="AS34" s="678"/>
      <c r="AT34" s="678"/>
      <c r="AU34" s="678"/>
      <c r="AV34" s="678"/>
      <c r="AW34" s="678"/>
      <c r="AX34" s="678"/>
      <c r="AY34" s="678"/>
      <c r="AZ34" s="678"/>
      <c r="BA34" s="678"/>
      <c r="BB34" s="678"/>
      <c r="BC34" s="678"/>
      <c r="BD34" s="678"/>
      <c r="BE34" s="678"/>
      <c r="BF34" s="679"/>
      <c r="BG34" s="677" t="s">
        <v>314</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315</v>
      </c>
      <c r="CE34" s="644"/>
      <c r="CF34" s="644"/>
      <c r="CG34" s="644"/>
      <c r="CH34" s="644"/>
      <c r="CI34" s="644"/>
      <c r="CJ34" s="644"/>
      <c r="CK34" s="644"/>
      <c r="CL34" s="644"/>
      <c r="CM34" s="644"/>
      <c r="CN34" s="644"/>
      <c r="CO34" s="644"/>
      <c r="CP34" s="644"/>
      <c r="CQ34" s="645"/>
      <c r="CR34" s="603">
        <v>3674013</v>
      </c>
      <c r="CS34" s="606"/>
      <c r="CT34" s="606"/>
      <c r="CU34" s="606"/>
      <c r="CV34" s="606"/>
      <c r="CW34" s="606"/>
      <c r="CX34" s="606"/>
      <c r="CY34" s="607"/>
      <c r="CZ34" s="608">
        <v>11.7</v>
      </c>
      <c r="DA34" s="637"/>
      <c r="DB34" s="637"/>
      <c r="DC34" s="638"/>
      <c r="DD34" s="611">
        <v>2781803</v>
      </c>
      <c r="DE34" s="606"/>
      <c r="DF34" s="606"/>
      <c r="DG34" s="606"/>
      <c r="DH34" s="606"/>
      <c r="DI34" s="606"/>
      <c r="DJ34" s="606"/>
      <c r="DK34" s="607"/>
      <c r="DL34" s="611">
        <v>2525483</v>
      </c>
      <c r="DM34" s="606"/>
      <c r="DN34" s="606"/>
      <c r="DO34" s="606"/>
      <c r="DP34" s="606"/>
      <c r="DQ34" s="606"/>
      <c r="DR34" s="606"/>
      <c r="DS34" s="606"/>
      <c r="DT34" s="606"/>
      <c r="DU34" s="606"/>
      <c r="DV34" s="607"/>
      <c r="DW34" s="608">
        <v>13.8</v>
      </c>
      <c r="DX34" s="637"/>
      <c r="DY34" s="637"/>
      <c r="DZ34" s="637"/>
      <c r="EA34" s="637"/>
      <c r="EB34" s="637"/>
      <c r="EC34" s="639"/>
    </row>
    <row r="35" spans="2:133" ht="11.25" customHeight="1" x14ac:dyDescent="0.15">
      <c r="B35" s="600" t="s">
        <v>316</v>
      </c>
      <c r="C35" s="601"/>
      <c r="D35" s="601"/>
      <c r="E35" s="601"/>
      <c r="F35" s="601"/>
      <c r="G35" s="601"/>
      <c r="H35" s="601"/>
      <c r="I35" s="601"/>
      <c r="J35" s="601"/>
      <c r="K35" s="601"/>
      <c r="L35" s="601"/>
      <c r="M35" s="601"/>
      <c r="N35" s="601"/>
      <c r="O35" s="601"/>
      <c r="P35" s="601"/>
      <c r="Q35" s="602"/>
      <c r="R35" s="603">
        <v>4530500</v>
      </c>
      <c r="S35" s="606"/>
      <c r="T35" s="606"/>
      <c r="U35" s="606"/>
      <c r="V35" s="606"/>
      <c r="W35" s="606"/>
      <c r="X35" s="606"/>
      <c r="Y35" s="607"/>
      <c r="Z35" s="665">
        <v>13.9</v>
      </c>
      <c r="AA35" s="665"/>
      <c r="AB35" s="665"/>
      <c r="AC35" s="665"/>
      <c r="AD35" s="666" t="s">
        <v>120</v>
      </c>
      <c r="AE35" s="666"/>
      <c r="AF35" s="666"/>
      <c r="AG35" s="666"/>
      <c r="AH35" s="666"/>
      <c r="AI35" s="666"/>
      <c r="AJ35" s="666"/>
      <c r="AK35" s="666"/>
      <c r="AL35" s="608" t="s">
        <v>224</v>
      </c>
      <c r="AM35" s="609"/>
      <c r="AN35" s="609"/>
      <c r="AO35" s="667"/>
      <c r="AP35" s="214"/>
      <c r="AQ35" s="671" t="s">
        <v>317</v>
      </c>
      <c r="AR35" s="672"/>
      <c r="AS35" s="672"/>
      <c r="AT35" s="672"/>
      <c r="AU35" s="672"/>
      <c r="AV35" s="672"/>
      <c r="AW35" s="672"/>
      <c r="AX35" s="672"/>
      <c r="AY35" s="673"/>
      <c r="AZ35" s="668">
        <v>4364090</v>
      </c>
      <c r="BA35" s="669"/>
      <c r="BB35" s="669"/>
      <c r="BC35" s="669"/>
      <c r="BD35" s="669"/>
      <c r="BE35" s="669"/>
      <c r="BF35" s="670"/>
      <c r="BG35" s="674" t="s">
        <v>318</v>
      </c>
      <c r="BH35" s="675"/>
      <c r="BI35" s="675"/>
      <c r="BJ35" s="675"/>
      <c r="BK35" s="675"/>
      <c r="BL35" s="675"/>
      <c r="BM35" s="675"/>
      <c r="BN35" s="675"/>
      <c r="BO35" s="675"/>
      <c r="BP35" s="675"/>
      <c r="BQ35" s="675"/>
      <c r="BR35" s="675"/>
      <c r="BS35" s="675"/>
      <c r="BT35" s="675"/>
      <c r="BU35" s="676"/>
      <c r="BV35" s="668">
        <v>502275</v>
      </c>
      <c r="BW35" s="669"/>
      <c r="BX35" s="669"/>
      <c r="BY35" s="669"/>
      <c r="BZ35" s="669"/>
      <c r="CA35" s="669"/>
      <c r="CB35" s="670"/>
      <c r="CD35" s="647" t="s">
        <v>319</v>
      </c>
      <c r="CE35" s="644"/>
      <c r="CF35" s="644"/>
      <c r="CG35" s="644"/>
      <c r="CH35" s="644"/>
      <c r="CI35" s="644"/>
      <c r="CJ35" s="644"/>
      <c r="CK35" s="644"/>
      <c r="CL35" s="644"/>
      <c r="CM35" s="644"/>
      <c r="CN35" s="644"/>
      <c r="CO35" s="644"/>
      <c r="CP35" s="644"/>
      <c r="CQ35" s="645"/>
      <c r="CR35" s="603">
        <v>1162885</v>
      </c>
      <c r="CS35" s="604"/>
      <c r="CT35" s="604"/>
      <c r="CU35" s="604"/>
      <c r="CV35" s="604"/>
      <c r="CW35" s="604"/>
      <c r="CX35" s="604"/>
      <c r="CY35" s="605"/>
      <c r="CZ35" s="608">
        <v>3.7</v>
      </c>
      <c r="DA35" s="637"/>
      <c r="DB35" s="637"/>
      <c r="DC35" s="638"/>
      <c r="DD35" s="611">
        <v>998701</v>
      </c>
      <c r="DE35" s="604"/>
      <c r="DF35" s="604"/>
      <c r="DG35" s="604"/>
      <c r="DH35" s="604"/>
      <c r="DI35" s="604"/>
      <c r="DJ35" s="604"/>
      <c r="DK35" s="605"/>
      <c r="DL35" s="611">
        <v>333678</v>
      </c>
      <c r="DM35" s="604"/>
      <c r="DN35" s="604"/>
      <c r="DO35" s="604"/>
      <c r="DP35" s="604"/>
      <c r="DQ35" s="604"/>
      <c r="DR35" s="604"/>
      <c r="DS35" s="604"/>
      <c r="DT35" s="604"/>
      <c r="DU35" s="604"/>
      <c r="DV35" s="605"/>
      <c r="DW35" s="608">
        <v>1.8</v>
      </c>
      <c r="DX35" s="637"/>
      <c r="DY35" s="637"/>
      <c r="DZ35" s="637"/>
      <c r="EA35" s="637"/>
      <c r="EB35" s="637"/>
      <c r="EC35" s="639"/>
    </row>
    <row r="36" spans="2:133" ht="11.25" customHeight="1" x14ac:dyDescent="0.15">
      <c r="B36" s="600" t="s">
        <v>320</v>
      </c>
      <c r="C36" s="601"/>
      <c r="D36" s="601"/>
      <c r="E36" s="601"/>
      <c r="F36" s="601"/>
      <c r="G36" s="601"/>
      <c r="H36" s="601"/>
      <c r="I36" s="601"/>
      <c r="J36" s="601"/>
      <c r="K36" s="601"/>
      <c r="L36" s="601"/>
      <c r="M36" s="601"/>
      <c r="N36" s="601"/>
      <c r="O36" s="601"/>
      <c r="P36" s="601"/>
      <c r="Q36" s="602"/>
      <c r="R36" s="603" t="s">
        <v>120</v>
      </c>
      <c r="S36" s="606"/>
      <c r="T36" s="606"/>
      <c r="U36" s="606"/>
      <c r="V36" s="606"/>
      <c r="W36" s="606"/>
      <c r="X36" s="606"/>
      <c r="Y36" s="607"/>
      <c r="Z36" s="665" t="s">
        <v>169</v>
      </c>
      <c r="AA36" s="665"/>
      <c r="AB36" s="665"/>
      <c r="AC36" s="665"/>
      <c r="AD36" s="666" t="s">
        <v>120</v>
      </c>
      <c r="AE36" s="666"/>
      <c r="AF36" s="666"/>
      <c r="AG36" s="666"/>
      <c r="AH36" s="666"/>
      <c r="AI36" s="666"/>
      <c r="AJ36" s="666"/>
      <c r="AK36" s="666"/>
      <c r="AL36" s="608" t="s">
        <v>224</v>
      </c>
      <c r="AM36" s="609"/>
      <c r="AN36" s="609"/>
      <c r="AO36" s="667"/>
      <c r="AQ36" s="640" t="s">
        <v>321</v>
      </c>
      <c r="AR36" s="641"/>
      <c r="AS36" s="641"/>
      <c r="AT36" s="641"/>
      <c r="AU36" s="641"/>
      <c r="AV36" s="641"/>
      <c r="AW36" s="641"/>
      <c r="AX36" s="641"/>
      <c r="AY36" s="642"/>
      <c r="AZ36" s="603">
        <v>1268711</v>
      </c>
      <c r="BA36" s="606"/>
      <c r="BB36" s="606"/>
      <c r="BC36" s="606"/>
      <c r="BD36" s="604"/>
      <c r="BE36" s="604"/>
      <c r="BF36" s="643"/>
      <c r="BG36" s="647" t="s">
        <v>322</v>
      </c>
      <c r="BH36" s="644"/>
      <c r="BI36" s="644"/>
      <c r="BJ36" s="644"/>
      <c r="BK36" s="644"/>
      <c r="BL36" s="644"/>
      <c r="BM36" s="644"/>
      <c r="BN36" s="644"/>
      <c r="BO36" s="644"/>
      <c r="BP36" s="644"/>
      <c r="BQ36" s="644"/>
      <c r="BR36" s="644"/>
      <c r="BS36" s="644"/>
      <c r="BT36" s="644"/>
      <c r="BU36" s="645"/>
      <c r="BV36" s="603">
        <v>447161</v>
      </c>
      <c r="BW36" s="606"/>
      <c r="BX36" s="606"/>
      <c r="BY36" s="606"/>
      <c r="BZ36" s="606"/>
      <c r="CA36" s="606"/>
      <c r="CB36" s="646"/>
      <c r="CD36" s="647" t="s">
        <v>323</v>
      </c>
      <c r="CE36" s="644"/>
      <c r="CF36" s="644"/>
      <c r="CG36" s="644"/>
      <c r="CH36" s="644"/>
      <c r="CI36" s="644"/>
      <c r="CJ36" s="644"/>
      <c r="CK36" s="644"/>
      <c r="CL36" s="644"/>
      <c r="CM36" s="644"/>
      <c r="CN36" s="644"/>
      <c r="CO36" s="644"/>
      <c r="CP36" s="644"/>
      <c r="CQ36" s="645"/>
      <c r="CR36" s="603">
        <v>2152755</v>
      </c>
      <c r="CS36" s="606"/>
      <c r="CT36" s="606"/>
      <c r="CU36" s="606"/>
      <c r="CV36" s="606"/>
      <c r="CW36" s="606"/>
      <c r="CX36" s="606"/>
      <c r="CY36" s="607"/>
      <c r="CZ36" s="608">
        <v>6.8</v>
      </c>
      <c r="DA36" s="637"/>
      <c r="DB36" s="637"/>
      <c r="DC36" s="638"/>
      <c r="DD36" s="611">
        <v>1722390</v>
      </c>
      <c r="DE36" s="606"/>
      <c r="DF36" s="606"/>
      <c r="DG36" s="606"/>
      <c r="DH36" s="606"/>
      <c r="DI36" s="606"/>
      <c r="DJ36" s="606"/>
      <c r="DK36" s="607"/>
      <c r="DL36" s="611">
        <v>1071604</v>
      </c>
      <c r="DM36" s="606"/>
      <c r="DN36" s="606"/>
      <c r="DO36" s="606"/>
      <c r="DP36" s="606"/>
      <c r="DQ36" s="606"/>
      <c r="DR36" s="606"/>
      <c r="DS36" s="606"/>
      <c r="DT36" s="606"/>
      <c r="DU36" s="606"/>
      <c r="DV36" s="607"/>
      <c r="DW36" s="608">
        <v>5.9</v>
      </c>
      <c r="DX36" s="637"/>
      <c r="DY36" s="637"/>
      <c r="DZ36" s="637"/>
      <c r="EA36" s="637"/>
      <c r="EB36" s="637"/>
      <c r="EC36" s="639"/>
    </row>
    <row r="37" spans="2:133" ht="11.25" customHeight="1" x14ac:dyDescent="0.15">
      <c r="B37" s="600" t="s">
        <v>324</v>
      </c>
      <c r="C37" s="601"/>
      <c r="D37" s="601"/>
      <c r="E37" s="601"/>
      <c r="F37" s="601"/>
      <c r="G37" s="601"/>
      <c r="H37" s="601"/>
      <c r="I37" s="601"/>
      <c r="J37" s="601"/>
      <c r="K37" s="601"/>
      <c r="L37" s="601"/>
      <c r="M37" s="601"/>
      <c r="N37" s="601"/>
      <c r="O37" s="601"/>
      <c r="P37" s="601"/>
      <c r="Q37" s="602"/>
      <c r="R37" s="603">
        <v>782600</v>
      </c>
      <c r="S37" s="606"/>
      <c r="T37" s="606"/>
      <c r="U37" s="606"/>
      <c r="V37" s="606"/>
      <c r="W37" s="606"/>
      <c r="X37" s="606"/>
      <c r="Y37" s="607"/>
      <c r="Z37" s="665">
        <v>2.4</v>
      </c>
      <c r="AA37" s="665"/>
      <c r="AB37" s="665"/>
      <c r="AC37" s="665"/>
      <c r="AD37" s="666" t="s">
        <v>169</v>
      </c>
      <c r="AE37" s="666"/>
      <c r="AF37" s="666"/>
      <c r="AG37" s="666"/>
      <c r="AH37" s="666"/>
      <c r="AI37" s="666"/>
      <c r="AJ37" s="666"/>
      <c r="AK37" s="666"/>
      <c r="AL37" s="608" t="s">
        <v>120</v>
      </c>
      <c r="AM37" s="609"/>
      <c r="AN37" s="609"/>
      <c r="AO37" s="667"/>
      <c r="AQ37" s="640" t="s">
        <v>325</v>
      </c>
      <c r="AR37" s="641"/>
      <c r="AS37" s="641"/>
      <c r="AT37" s="641"/>
      <c r="AU37" s="641"/>
      <c r="AV37" s="641"/>
      <c r="AW37" s="641"/>
      <c r="AX37" s="641"/>
      <c r="AY37" s="642"/>
      <c r="AZ37" s="603">
        <v>567340</v>
      </c>
      <c r="BA37" s="606"/>
      <c r="BB37" s="606"/>
      <c r="BC37" s="606"/>
      <c r="BD37" s="604"/>
      <c r="BE37" s="604"/>
      <c r="BF37" s="643"/>
      <c r="BG37" s="647" t="s">
        <v>326</v>
      </c>
      <c r="BH37" s="644"/>
      <c r="BI37" s="644"/>
      <c r="BJ37" s="644"/>
      <c r="BK37" s="644"/>
      <c r="BL37" s="644"/>
      <c r="BM37" s="644"/>
      <c r="BN37" s="644"/>
      <c r="BO37" s="644"/>
      <c r="BP37" s="644"/>
      <c r="BQ37" s="644"/>
      <c r="BR37" s="644"/>
      <c r="BS37" s="644"/>
      <c r="BT37" s="644"/>
      <c r="BU37" s="645"/>
      <c r="BV37" s="603">
        <v>5952</v>
      </c>
      <c r="BW37" s="606"/>
      <c r="BX37" s="606"/>
      <c r="BY37" s="606"/>
      <c r="BZ37" s="606"/>
      <c r="CA37" s="606"/>
      <c r="CB37" s="646"/>
      <c r="CD37" s="647" t="s">
        <v>327</v>
      </c>
      <c r="CE37" s="644"/>
      <c r="CF37" s="644"/>
      <c r="CG37" s="644"/>
      <c r="CH37" s="644"/>
      <c r="CI37" s="644"/>
      <c r="CJ37" s="644"/>
      <c r="CK37" s="644"/>
      <c r="CL37" s="644"/>
      <c r="CM37" s="644"/>
      <c r="CN37" s="644"/>
      <c r="CO37" s="644"/>
      <c r="CP37" s="644"/>
      <c r="CQ37" s="645"/>
      <c r="CR37" s="603">
        <v>2319</v>
      </c>
      <c r="CS37" s="604"/>
      <c r="CT37" s="604"/>
      <c r="CU37" s="604"/>
      <c r="CV37" s="604"/>
      <c r="CW37" s="604"/>
      <c r="CX37" s="604"/>
      <c r="CY37" s="605"/>
      <c r="CZ37" s="608">
        <v>0</v>
      </c>
      <c r="DA37" s="637"/>
      <c r="DB37" s="637"/>
      <c r="DC37" s="638"/>
      <c r="DD37" s="611">
        <v>2319</v>
      </c>
      <c r="DE37" s="604"/>
      <c r="DF37" s="604"/>
      <c r="DG37" s="604"/>
      <c r="DH37" s="604"/>
      <c r="DI37" s="604"/>
      <c r="DJ37" s="604"/>
      <c r="DK37" s="605"/>
      <c r="DL37" s="611">
        <v>2319</v>
      </c>
      <c r="DM37" s="604"/>
      <c r="DN37" s="604"/>
      <c r="DO37" s="604"/>
      <c r="DP37" s="604"/>
      <c r="DQ37" s="604"/>
      <c r="DR37" s="604"/>
      <c r="DS37" s="604"/>
      <c r="DT37" s="604"/>
      <c r="DU37" s="604"/>
      <c r="DV37" s="605"/>
      <c r="DW37" s="608">
        <v>0</v>
      </c>
      <c r="DX37" s="637"/>
      <c r="DY37" s="637"/>
      <c r="DZ37" s="637"/>
      <c r="EA37" s="637"/>
      <c r="EB37" s="637"/>
      <c r="EC37" s="639"/>
    </row>
    <row r="38" spans="2:133" ht="11.25" customHeight="1" x14ac:dyDescent="0.15">
      <c r="B38" s="615" t="s">
        <v>328</v>
      </c>
      <c r="C38" s="616"/>
      <c r="D38" s="616"/>
      <c r="E38" s="616"/>
      <c r="F38" s="616"/>
      <c r="G38" s="616"/>
      <c r="H38" s="616"/>
      <c r="I38" s="616"/>
      <c r="J38" s="616"/>
      <c r="K38" s="616"/>
      <c r="L38" s="616"/>
      <c r="M38" s="616"/>
      <c r="N38" s="616"/>
      <c r="O38" s="616"/>
      <c r="P38" s="616"/>
      <c r="Q38" s="617"/>
      <c r="R38" s="618">
        <v>32547096</v>
      </c>
      <c r="S38" s="655"/>
      <c r="T38" s="655"/>
      <c r="U38" s="655"/>
      <c r="V38" s="655"/>
      <c r="W38" s="655"/>
      <c r="X38" s="655"/>
      <c r="Y38" s="660"/>
      <c r="Z38" s="661">
        <v>100</v>
      </c>
      <c r="AA38" s="661"/>
      <c r="AB38" s="661"/>
      <c r="AC38" s="661"/>
      <c r="AD38" s="662">
        <v>17532800</v>
      </c>
      <c r="AE38" s="662"/>
      <c r="AF38" s="662"/>
      <c r="AG38" s="662"/>
      <c r="AH38" s="662"/>
      <c r="AI38" s="662"/>
      <c r="AJ38" s="662"/>
      <c r="AK38" s="662"/>
      <c r="AL38" s="621">
        <v>100</v>
      </c>
      <c r="AM38" s="663"/>
      <c r="AN38" s="663"/>
      <c r="AO38" s="664"/>
      <c r="AQ38" s="640" t="s">
        <v>329</v>
      </c>
      <c r="AR38" s="641"/>
      <c r="AS38" s="641"/>
      <c r="AT38" s="641"/>
      <c r="AU38" s="641"/>
      <c r="AV38" s="641"/>
      <c r="AW38" s="641"/>
      <c r="AX38" s="641"/>
      <c r="AY38" s="642"/>
      <c r="AZ38" s="603">
        <v>424866</v>
      </c>
      <c r="BA38" s="606"/>
      <c r="BB38" s="606"/>
      <c r="BC38" s="606"/>
      <c r="BD38" s="604"/>
      <c r="BE38" s="604"/>
      <c r="BF38" s="643"/>
      <c r="BG38" s="647" t="s">
        <v>330</v>
      </c>
      <c r="BH38" s="644"/>
      <c r="BI38" s="644"/>
      <c r="BJ38" s="644"/>
      <c r="BK38" s="644"/>
      <c r="BL38" s="644"/>
      <c r="BM38" s="644"/>
      <c r="BN38" s="644"/>
      <c r="BO38" s="644"/>
      <c r="BP38" s="644"/>
      <c r="BQ38" s="644"/>
      <c r="BR38" s="644"/>
      <c r="BS38" s="644"/>
      <c r="BT38" s="644"/>
      <c r="BU38" s="645"/>
      <c r="BV38" s="603">
        <v>10225</v>
      </c>
      <c r="BW38" s="606"/>
      <c r="BX38" s="606"/>
      <c r="BY38" s="606"/>
      <c r="BZ38" s="606"/>
      <c r="CA38" s="606"/>
      <c r="CB38" s="646"/>
      <c r="CD38" s="647" t="s">
        <v>331</v>
      </c>
      <c r="CE38" s="644"/>
      <c r="CF38" s="644"/>
      <c r="CG38" s="644"/>
      <c r="CH38" s="644"/>
      <c r="CI38" s="644"/>
      <c r="CJ38" s="644"/>
      <c r="CK38" s="644"/>
      <c r="CL38" s="644"/>
      <c r="CM38" s="644"/>
      <c r="CN38" s="644"/>
      <c r="CO38" s="644"/>
      <c r="CP38" s="644"/>
      <c r="CQ38" s="645"/>
      <c r="CR38" s="603">
        <v>3648255</v>
      </c>
      <c r="CS38" s="606"/>
      <c r="CT38" s="606"/>
      <c r="CU38" s="606"/>
      <c r="CV38" s="606"/>
      <c r="CW38" s="606"/>
      <c r="CX38" s="606"/>
      <c r="CY38" s="607"/>
      <c r="CZ38" s="608">
        <v>11.6</v>
      </c>
      <c r="DA38" s="637"/>
      <c r="DB38" s="637"/>
      <c r="DC38" s="638"/>
      <c r="DD38" s="611">
        <v>3360469</v>
      </c>
      <c r="DE38" s="606"/>
      <c r="DF38" s="606"/>
      <c r="DG38" s="606"/>
      <c r="DH38" s="606"/>
      <c r="DI38" s="606"/>
      <c r="DJ38" s="606"/>
      <c r="DK38" s="607"/>
      <c r="DL38" s="611">
        <v>2668656</v>
      </c>
      <c r="DM38" s="606"/>
      <c r="DN38" s="606"/>
      <c r="DO38" s="606"/>
      <c r="DP38" s="606"/>
      <c r="DQ38" s="606"/>
      <c r="DR38" s="606"/>
      <c r="DS38" s="606"/>
      <c r="DT38" s="606"/>
      <c r="DU38" s="606"/>
      <c r="DV38" s="607"/>
      <c r="DW38" s="608">
        <v>14.6</v>
      </c>
      <c r="DX38" s="637"/>
      <c r="DY38" s="637"/>
      <c r="DZ38" s="637"/>
      <c r="EA38" s="637"/>
      <c r="EB38" s="637"/>
      <c r="EC38" s="639"/>
    </row>
    <row r="39" spans="2:133" ht="11.25" customHeight="1" x14ac:dyDescent="0.15">
      <c r="AQ39" s="640" t="s">
        <v>332</v>
      </c>
      <c r="AR39" s="641"/>
      <c r="AS39" s="641"/>
      <c r="AT39" s="641"/>
      <c r="AU39" s="641"/>
      <c r="AV39" s="641"/>
      <c r="AW39" s="641"/>
      <c r="AX39" s="641"/>
      <c r="AY39" s="642"/>
      <c r="AZ39" s="603">
        <v>81561</v>
      </c>
      <c r="BA39" s="606"/>
      <c r="BB39" s="606"/>
      <c r="BC39" s="606"/>
      <c r="BD39" s="604"/>
      <c r="BE39" s="604"/>
      <c r="BF39" s="643"/>
      <c r="BG39" s="648" t="s">
        <v>333</v>
      </c>
      <c r="BH39" s="649"/>
      <c r="BI39" s="649"/>
      <c r="BJ39" s="649"/>
      <c r="BK39" s="649"/>
      <c r="BL39" s="215"/>
      <c r="BM39" s="644" t="s">
        <v>334</v>
      </c>
      <c r="BN39" s="644"/>
      <c r="BO39" s="644"/>
      <c r="BP39" s="644"/>
      <c r="BQ39" s="644"/>
      <c r="BR39" s="644"/>
      <c r="BS39" s="644"/>
      <c r="BT39" s="644"/>
      <c r="BU39" s="645"/>
      <c r="BV39" s="603">
        <v>109</v>
      </c>
      <c r="BW39" s="606"/>
      <c r="BX39" s="606"/>
      <c r="BY39" s="606"/>
      <c r="BZ39" s="606"/>
      <c r="CA39" s="606"/>
      <c r="CB39" s="646"/>
      <c r="CD39" s="647" t="s">
        <v>335</v>
      </c>
      <c r="CE39" s="644"/>
      <c r="CF39" s="644"/>
      <c r="CG39" s="644"/>
      <c r="CH39" s="644"/>
      <c r="CI39" s="644"/>
      <c r="CJ39" s="644"/>
      <c r="CK39" s="644"/>
      <c r="CL39" s="644"/>
      <c r="CM39" s="644"/>
      <c r="CN39" s="644"/>
      <c r="CO39" s="644"/>
      <c r="CP39" s="644"/>
      <c r="CQ39" s="645"/>
      <c r="CR39" s="603">
        <v>745856</v>
      </c>
      <c r="CS39" s="604"/>
      <c r="CT39" s="604"/>
      <c r="CU39" s="604"/>
      <c r="CV39" s="604"/>
      <c r="CW39" s="604"/>
      <c r="CX39" s="604"/>
      <c r="CY39" s="605"/>
      <c r="CZ39" s="608">
        <v>2.4</v>
      </c>
      <c r="DA39" s="637"/>
      <c r="DB39" s="637"/>
      <c r="DC39" s="638"/>
      <c r="DD39" s="611">
        <v>645688</v>
      </c>
      <c r="DE39" s="604"/>
      <c r="DF39" s="604"/>
      <c r="DG39" s="604"/>
      <c r="DH39" s="604"/>
      <c r="DI39" s="604"/>
      <c r="DJ39" s="604"/>
      <c r="DK39" s="605"/>
      <c r="DL39" s="611" t="s">
        <v>169</v>
      </c>
      <c r="DM39" s="604"/>
      <c r="DN39" s="604"/>
      <c r="DO39" s="604"/>
      <c r="DP39" s="604"/>
      <c r="DQ39" s="604"/>
      <c r="DR39" s="604"/>
      <c r="DS39" s="604"/>
      <c r="DT39" s="604"/>
      <c r="DU39" s="604"/>
      <c r="DV39" s="605"/>
      <c r="DW39" s="608" t="s">
        <v>224</v>
      </c>
      <c r="DX39" s="637"/>
      <c r="DY39" s="637"/>
      <c r="DZ39" s="637"/>
      <c r="EA39" s="637"/>
      <c r="EB39" s="637"/>
      <c r="EC39" s="639"/>
    </row>
    <row r="40" spans="2:133" ht="11.25" customHeight="1" x14ac:dyDescent="0.15">
      <c r="AQ40" s="640" t="s">
        <v>336</v>
      </c>
      <c r="AR40" s="641"/>
      <c r="AS40" s="641"/>
      <c r="AT40" s="641"/>
      <c r="AU40" s="641"/>
      <c r="AV40" s="641"/>
      <c r="AW40" s="641"/>
      <c r="AX40" s="641"/>
      <c r="AY40" s="642"/>
      <c r="AZ40" s="603">
        <v>506713</v>
      </c>
      <c r="BA40" s="606"/>
      <c r="BB40" s="606"/>
      <c r="BC40" s="606"/>
      <c r="BD40" s="604"/>
      <c r="BE40" s="604"/>
      <c r="BF40" s="643"/>
      <c r="BG40" s="648"/>
      <c r="BH40" s="649"/>
      <c r="BI40" s="649"/>
      <c r="BJ40" s="649"/>
      <c r="BK40" s="649"/>
      <c r="BL40" s="215"/>
      <c r="BM40" s="644" t="s">
        <v>337</v>
      </c>
      <c r="BN40" s="644"/>
      <c r="BO40" s="644"/>
      <c r="BP40" s="644"/>
      <c r="BQ40" s="644"/>
      <c r="BR40" s="644"/>
      <c r="BS40" s="644"/>
      <c r="BT40" s="644"/>
      <c r="BU40" s="645"/>
      <c r="BV40" s="603">
        <v>90</v>
      </c>
      <c r="BW40" s="606"/>
      <c r="BX40" s="606"/>
      <c r="BY40" s="606"/>
      <c r="BZ40" s="606"/>
      <c r="CA40" s="606"/>
      <c r="CB40" s="646"/>
      <c r="CD40" s="647" t="s">
        <v>338</v>
      </c>
      <c r="CE40" s="644"/>
      <c r="CF40" s="644"/>
      <c r="CG40" s="644"/>
      <c r="CH40" s="644"/>
      <c r="CI40" s="644"/>
      <c r="CJ40" s="644"/>
      <c r="CK40" s="644"/>
      <c r="CL40" s="644"/>
      <c r="CM40" s="644"/>
      <c r="CN40" s="644"/>
      <c r="CO40" s="644"/>
      <c r="CP40" s="644"/>
      <c r="CQ40" s="645"/>
      <c r="CR40" s="603">
        <v>316289</v>
      </c>
      <c r="CS40" s="606"/>
      <c r="CT40" s="606"/>
      <c r="CU40" s="606"/>
      <c r="CV40" s="606"/>
      <c r="CW40" s="606"/>
      <c r="CX40" s="606"/>
      <c r="CY40" s="607"/>
      <c r="CZ40" s="608">
        <v>1</v>
      </c>
      <c r="DA40" s="637"/>
      <c r="DB40" s="637"/>
      <c r="DC40" s="638"/>
      <c r="DD40" s="611">
        <v>214945</v>
      </c>
      <c r="DE40" s="606"/>
      <c r="DF40" s="606"/>
      <c r="DG40" s="606"/>
      <c r="DH40" s="606"/>
      <c r="DI40" s="606"/>
      <c r="DJ40" s="606"/>
      <c r="DK40" s="607"/>
      <c r="DL40" s="611" t="s">
        <v>224</v>
      </c>
      <c r="DM40" s="606"/>
      <c r="DN40" s="606"/>
      <c r="DO40" s="606"/>
      <c r="DP40" s="606"/>
      <c r="DQ40" s="606"/>
      <c r="DR40" s="606"/>
      <c r="DS40" s="606"/>
      <c r="DT40" s="606"/>
      <c r="DU40" s="606"/>
      <c r="DV40" s="607"/>
      <c r="DW40" s="608" t="s">
        <v>169</v>
      </c>
      <c r="DX40" s="637"/>
      <c r="DY40" s="637"/>
      <c r="DZ40" s="637"/>
      <c r="EA40" s="637"/>
      <c r="EB40" s="637"/>
      <c r="EC40" s="639"/>
    </row>
    <row r="41" spans="2:133" ht="11.25" customHeight="1" x14ac:dyDescent="0.15">
      <c r="AQ41" s="652" t="s">
        <v>339</v>
      </c>
      <c r="AR41" s="653"/>
      <c r="AS41" s="653"/>
      <c r="AT41" s="653"/>
      <c r="AU41" s="653"/>
      <c r="AV41" s="653"/>
      <c r="AW41" s="653"/>
      <c r="AX41" s="653"/>
      <c r="AY41" s="654"/>
      <c r="AZ41" s="618">
        <v>1514899</v>
      </c>
      <c r="BA41" s="655"/>
      <c r="BB41" s="655"/>
      <c r="BC41" s="655"/>
      <c r="BD41" s="619"/>
      <c r="BE41" s="619"/>
      <c r="BF41" s="656"/>
      <c r="BG41" s="650"/>
      <c r="BH41" s="651"/>
      <c r="BI41" s="651"/>
      <c r="BJ41" s="651"/>
      <c r="BK41" s="651"/>
      <c r="BL41" s="216"/>
      <c r="BM41" s="657" t="s">
        <v>340</v>
      </c>
      <c r="BN41" s="657"/>
      <c r="BO41" s="657"/>
      <c r="BP41" s="657"/>
      <c r="BQ41" s="657"/>
      <c r="BR41" s="657"/>
      <c r="BS41" s="657"/>
      <c r="BT41" s="657"/>
      <c r="BU41" s="658"/>
      <c r="BV41" s="618">
        <v>300</v>
      </c>
      <c r="BW41" s="655"/>
      <c r="BX41" s="655"/>
      <c r="BY41" s="655"/>
      <c r="BZ41" s="655"/>
      <c r="CA41" s="655"/>
      <c r="CB41" s="659"/>
      <c r="CD41" s="647" t="s">
        <v>341</v>
      </c>
      <c r="CE41" s="644"/>
      <c r="CF41" s="644"/>
      <c r="CG41" s="644"/>
      <c r="CH41" s="644"/>
      <c r="CI41" s="644"/>
      <c r="CJ41" s="644"/>
      <c r="CK41" s="644"/>
      <c r="CL41" s="644"/>
      <c r="CM41" s="644"/>
      <c r="CN41" s="644"/>
      <c r="CO41" s="644"/>
      <c r="CP41" s="644"/>
      <c r="CQ41" s="645"/>
      <c r="CR41" s="603" t="s">
        <v>224</v>
      </c>
      <c r="CS41" s="604"/>
      <c r="CT41" s="604"/>
      <c r="CU41" s="604"/>
      <c r="CV41" s="604"/>
      <c r="CW41" s="604"/>
      <c r="CX41" s="604"/>
      <c r="CY41" s="605"/>
      <c r="CZ41" s="608" t="s">
        <v>224</v>
      </c>
      <c r="DA41" s="637"/>
      <c r="DB41" s="637"/>
      <c r="DC41" s="638"/>
      <c r="DD41" s="611" t="s">
        <v>224</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343</v>
      </c>
      <c r="CE42" s="601"/>
      <c r="CF42" s="601"/>
      <c r="CG42" s="601"/>
      <c r="CH42" s="601"/>
      <c r="CI42" s="601"/>
      <c r="CJ42" s="601"/>
      <c r="CK42" s="601"/>
      <c r="CL42" s="601"/>
      <c r="CM42" s="601"/>
      <c r="CN42" s="601"/>
      <c r="CO42" s="601"/>
      <c r="CP42" s="601"/>
      <c r="CQ42" s="602"/>
      <c r="CR42" s="603">
        <v>8046633</v>
      </c>
      <c r="CS42" s="606"/>
      <c r="CT42" s="606"/>
      <c r="CU42" s="606"/>
      <c r="CV42" s="606"/>
      <c r="CW42" s="606"/>
      <c r="CX42" s="606"/>
      <c r="CY42" s="607"/>
      <c r="CZ42" s="608">
        <v>25.6</v>
      </c>
      <c r="DA42" s="609"/>
      <c r="DB42" s="609"/>
      <c r="DC42" s="610"/>
      <c r="DD42" s="611">
        <v>2053658</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345</v>
      </c>
      <c r="CE43" s="601"/>
      <c r="CF43" s="601"/>
      <c r="CG43" s="601"/>
      <c r="CH43" s="601"/>
      <c r="CI43" s="601"/>
      <c r="CJ43" s="601"/>
      <c r="CK43" s="601"/>
      <c r="CL43" s="601"/>
      <c r="CM43" s="601"/>
      <c r="CN43" s="601"/>
      <c r="CO43" s="601"/>
      <c r="CP43" s="601"/>
      <c r="CQ43" s="602"/>
      <c r="CR43" s="603">
        <v>117533</v>
      </c>
      <c r="CS43" s="604"/>
      <c r="CT43" s="604"/>
      <c r="CU43" s="604"/>
      <c r="CV43" s="604"/>
      <c r="CW43" s="604"/>
      <c r="CX43" s="604"/>
      <c r="CY43" s="605"/>
      <c r="CZ43" s="608">
        <v>0.4</v>
      </c>
      <c r="DA43" s="637"/>
      <c r="DB43" s="637"/>
      <c r="DC43" s="638"/>
      <c r="DD43" s="611">
        <v>117533</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346</v>
      </c>
      <c r="CD44" s="631" t="s">
        <v>298</v>
      </c>
      <c r="CE44" s="632"/>
      <c r="CF44" s="600" t="s">
        <v>347</v>
      </c>
      <c r="CG44" s="601"/>
      <c r="CH44" s="601"/>
      <c r="CI44" s="601"/>
      <c r="CJ44" s="601"/>
      <c r="CK44" s="601"/>
      <c r="CL44" s="601"/>
      <c r="CM44" s="601"/>
      <c r="CN44" s="601"/>
      <c r="CO44" s="601"/>
      <c r="CP44" s="601"/>
      <c r="CQ44" s="602"/>
      <c r="CR44" s="603">
        <v>7960272</v>
      </c>
      <c r="CS44" s="606"/>
      <c r="CT44" s="606"/>
      <c r="CU44" s="606"/>
      <c r="CV44" s="606"/>
      <c r="CW44" s="606"/>
      <c r="CX44" s="606"/>
      <c r="CY44" s="607"/>
      <c r="CZ44" s="608">
        <v>25.3</v>
      </c>
      <c r="DA44" s="609"/>
      <c r="DB44" s="609"/>
      <c r="DC44" s="610"/>
      <c r="DD44" s="611">
        <v>2042109</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348</v>
      </c>
      <c r="CG45" s="601"/>
      <c r="CH45" s="601"/>
      <c r="CI45" s="601"/>
      <c r="CJ45" s="601"/>
      <c r="CK45" s="601"/>
      <c r="CL45" s="601"/>
      <c r="CM45" s="601"/>
      <c r="CN45" s="601"/>
      <c r="CO45" s="601"/>
      <c r="CP45" s="601"/>
      <c r="CQ45" s="602"/>
      <c r="CR45" s="603">
        <v>1869880</v>
      </c>
      <c r="CS45" s="604"/>
      <c r="CT45" s="604"/>
      <c r="CU45" s="604"/>
      <c r="CV45" s="604"/>
      <c r="CW45" s="604"/>
      <c r="CX45" s="604"/>
      <c r="CY45" s="605"/>
      <c r="CZ45" s="608">
        <v>5.9</v>
      </c>
      <c r="DA45" s="637"/>
      <c r="DB45" s="637"/>
      <c r="DC45" s="638"/>
      <c r="DD45" s="611">
        <v>196154</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349</v>
      </c>
      <c r="CG46" s="601"/>
      <c r="CH46" s="601"/>
      <c r="CI46" s="601"/>
      <c r="CJ46" s="601"/>
      <c r="CK46" s="601"/>
      <c r="CL46" s="601"/>
      <c r="CM46" s="601"/>
      <c r="CN46" s="601"/>
      <c r="CO46" s="601"/>
      <c r="CP46" s="601"/>
      <c r="CQ46" s="602"/>
      <c r="CR46" s="603">
        <v>5769709</v>
      </c>
      <c r="CS46" s="606"/>
      <c r="CT46" s="606"/>
      <c r="CU46" s="606"/>
      <c r="CV46" s="606"/>
      <c r="CW46" s="606"/>
      <c r="CX46" s="606"/>
      <c r="CY46" s="607"/>
      <c r="CZ46" s="608">
        <v>18.3</v>
      </c>
      <c r="DA46" s="609"/>
      <c r="DB46" s="609"/>
      <c r="DC46" s="610"/>
      <c r="DD46" s="611">
        <v>1816610</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350</v>
      </c>
      <c r="CG47" s="601"/>
      <c r="CH47" s="601"/>
      <c r="CI47" s="601"/>
      <c r="CJ47" s="601"/>
      <c r="CK47" s="601"/>
      <c r="CL47" s="601"/>
      <c r="CM47" s="601"/>
      <c r="CN47" s="601"/>
      <c r="CO47" s="601"/>
      <c r="CP47" s="601"/>
      <c r="CQ47" s="602"/>
      <c r="CR47" s="603">
        <v>86361</v>
      </c>
      <c r="CS47" s="604"/>
      <c r="CT47" s="604"/>
      <c r="CU47" s="604"/>
      <c r="CV47" s="604"/>
      <c r="CW47" s="604"/>
      <c r="CX47" s="604"/>
      <c r="CY47" s="605"/>
      <c r="CZ47" s="608">
        <v>0.3</v>
      </c>
      <c r="DA47" s="637"/>
      <c r="DB47" s="637"/>
      <c r="DC47" s="638"/>
      <c r="DD47" s="611">
        <v>11549</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351</v>
      </c>
      <c r="CG48" s="601"/>
      <c r="CH48" s="601"/>
      <c r="CI48" s="601"/>
      <c r="CJ48" s="601"/>
      <c r="CK48" s="601"/>
      <c r="CL48" s="601"/>
      <c r="CM48" s="601"/>
      <c r="CN48" s="601"/>
      <c r="CO48" s="601"/>
      <c r="CP48" s="601"/>
      <c r="CQ48" s="602"/>
      <c r="CR48" s="603" t="s">
        <v>120</v>
      </c>
      <c r="CS48" s="606"/>
      <c r="CT48" s="606"/>
      <c r="CU48" s="606"/>
      <c r="CV48" s="606"/>
      <c r="CW48" s="606"/>
      <c r="CX48" s="606"/>
      <c r="CY48" s="607"/>
      <c r="CZ48" s="608" t="s">
        <v>224</v>
      </c>
      <c r="DA48" s="609"/>
      <c r="DB48" s="609"/>
      <c r="DC48" s="610"/>
      <c r="DD48" s="611" t="s">
        <v>120</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352</v>
      </c>
      <c r="CE49" s="616"/>
      <c r="CF49" s="616"/>
      <c r="CG49" s="616"/>
      <c r="CH49" s="616"/>
      <c r="CI49" s="616"/>
      <c r="CJ49" s="616"/>
      <c r="CK49" s="616"/>
      <c r="CL49" s="616"/>
      <c r="CM49" s="616"/>
      <c r="CN49" s="616"/>
      <c r="CO49" s="616"/>
      <c r="CP49" s="616"/>
      <c r="CQ49" s="617"/>
      <c r="CR49" s="618">
        <v>31492239</v>
      </c>
      <c r="CS49" s="619"/>
      <c r="CT49" s="619"/>
      <c r="CU49" s="619"/>
      <c r="CV49" s="619"/>
      <c r="CW49" s="619"/>
      <c r="CX49" s="619"/>
      <c r="CY49" s="620"/>
      <c r="CZ49" s="621">
        <v>100</v>
      </c>
      <c r="DA49" s="622"/>
      <c r="DB49" s="622"/>
      <c r="DC49" s="623"/>
      <c r="DD49" s="624">
        <v>21250283</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yS/2IysQjEkBVgcAdEnQsPlWMoPJ0XPtXuqJyvcED6tmLh+hJ+RdInl+n4IXaUWgvlvws+nGfVCGBF5NjhjvRg==" saltValue="7svd/ah8/zaUHcJq6ox7z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354</v>
      </c>
      <c r="DK2" s="1142"/>
      <c r="DL2" s="1142"/>
      <c r="DM2" s="1142"/>
      <c r="DN2" s="1142"/>
      <c r="DO2" s="1143"/>
      <c r="DP2" s="229"/>
      <c r="DQ2" s="1141" t="s">
        <v>355</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356</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358</v>
      </c>
      <c r="B5" s="1027"/>
      <c r="C5" s="1027"/>
      <c r="D5" s="1027"/>
      <c r="E5" s="1027"/>
      <c r="F5" s="1027"/>
      <c r="G5" s="1027"/>
      <c r="H5" s="1027"/>
      <c r="I5" s="1027"/>
      <c r="J5" s="1027"/>
      <c r="K5" s="1027"/>
      <c r="L5" s="1027"/>
      <c r="M5" s="1027"/>
      <c r="N5" s="1027"/>
      <c r="O5" s="1027"/>
      <c r="P5" s="1028"/>
      <c r="Q5" s="1032" t="s">
        <v>359</v>
      </c>
      <c r="R5" s="1033"/>
      <c r="S5" s="1033"/>
      <c r="T5" s="1033"/>
      <c r="U5" s="1034"/>
      <c r="V5" s="1032" t="s">
        <v>360</v>
      </c>
      <c r="W5" s="1033"/>
      <c r="X5" s="1033"/>
      <c r="Y5" s="1033"/>
      <c r="Z5" s="1034"/>
      <c r="AA5" s="1032" t="s">
        <v>361</v>
      </c>
      <c r="AB5" s="1033"/>
      <c r="AC5" s="1033"/>
      <c r="AD5" s="1033"/>
      <c r="AE5" s="1033"/>
      <c r="AF5" s="1144" t="s">
        <v>362</v>
      </c>
      <c r="AG5" s="1033"/>
      <c r="AH5" s="1033"/>
      <c r="AI5" s="1033"/>
      <c r="AJ5" s="1048"/>
      <c r="AK5" s="1033" t="s">
        <v>363</v>
      </c>
      <c r="AL5" s="1033"/>
      <c r="AM5" s="1033"/>
      <c r="AN5" s="1033"/>
      <c r="AO5" s="1034"/>
      <c r="AP5" s="1032" t="s">
        <v>364</v>
      </c>
      <c r="AQ5" s="1033"/>
      <c r="AR5" s="1033"/>
      <c r="AS5" s="1033"/>
      <c r="AT5" s="1034"/>
      <c r="AU5" s="1032" t="s">
        <v>365</v>
      </c>
      <c r="AV5" s="1033"/>
      <c r="AW5" s="1033"/>
      <c r="AX5" s="1033"/>
      <c r="AY5" s="1048"/>
      <c r="AZ5" s="236"/>
      <c r="BA5" s="236"/>
      <c r="BB5" s="236"/>
      <c r="BC5" s="236"/>
      <c r="BD5" s="236"/>
      <c r="BE5" s="237"/>
      <c r="BF5" s="237"/>
      <c r="BG5" s="237"/>
      <c r="BH5" s="237"/>
      <c r="BI5" s="237"/>
      <c r="BJ5" s="237"/>
      <c r="BK5" s="237"/>
      <c r="BL5" s="237"/>
      <c r="BM5" s="237"/>
      <c r="BN5" s="237"/>
      <c r="BO5" s="237"/>
      <c r="BP5" s="237"/>
      <c r="BQ5" s="1026" t="s">
        <v>366</v>
      </c>
      <c r="BR5" s="1027"/>
      <c r="BS5" s="1027"/>
      <c r="BT5" s="1027"/>
      <c r="BU5" s="1027"/>
      <c r="BV5" s="1027"/>
      <c r="BW5" s="1027"/>
      <c r="BX5" s="1027"/>
      <c r="BY5" s="1027"/>
      <c r="BZ5" s="1027"/>
      <c r="CA5" s="1027"/>
      <c r="CB5" s="1027"/>
      <c r="CC5" s="1027"/>
      <c r="CD5" s="1027"/>
      <c r="CE5" s="1027"/>
      <c r="CF5" s="1027"/>
      <c r="CG5" s="1028"/>
      <c r="CH5" s="1032" t="s">
        <v>367</v>
      </c>
      <c r="CI5" s="1033"/>
      <c r="CJ5" s="1033"/>
      <c r="CK5" s="1033"/>
      <c r="CL5" s="1034"/>
      <c r="CM5" s="1032" t="s">
        <v>368</v>
      </c>
      <c r="CN5" s="1033"/>
      <c r="CO5" s="1033"/>
      <c r="CP5" s="1033"/>
      <c r="CQ5" s="1034"/>
      <c r="CR5" s="1032" t="s">
        <v>369</v>
      </c>
      <c r="CS5" s="1033"/>
      <c r="CT5" s="1033"/>
      <c r="CU5" s="1033"/>
      <c r="CV5" s="1034"/>
      <c r="CW5" s="1032" t="s">
        <v>370</v>
      </c>
      <c r="CX5" s="1033"/>
      <c r="CY5" s="1033"/>
      <c r="CZ5" s="1033"/>
      <c r="DA5" s="1034"/>
      <c r="DB5" s="1032" t="s">
        <v>371</v>
      </c>
      <c r="DC5" s="1033"/>
      <c r="DD5" s="1033"/>
      <c r="DE5" s="1033"/>
      <c r="DF5" s="1034"/>
      <c r="DG5" s="1129" t="s">
        <v>372</v>
      </c>
      <c r="DH5" s="1130"/>
      <c r="DI5" s="1130"/>
      <c r="DJ5" s="1130"/>
      <c r="DK5" s="1131"/>
      <c r="DL5" s="1129" t="s">
        <v>373</v>
      </c>
      <c r="DM5" s="1130"/>
      <c r="DN5" s="1130"/>
      <c r="DO5" s="1130"/>
      <c r="DP5" s="1131"/>
      <c r="DQ5" s="1032" t="s">
        <v>374</v>
      </c>
      <c r="DR5" s="1033"/>
      <c r="DS5" s="1033"/>
      <c r="DT5" s="1033"/>
      <c r="DU5" s="1034"/>
      <c r="DV5" s="1032" t="s">
        <v>365</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375</v>
      </c>
      <c r="C7" s="1082"/>
      <c r="D7" s="1082"/>
      <c r="E7" s="1082"/>
      <c r="F7" s="1082"/>
      <c r="G7" s="1082"/>
      <c r="H7" s="1082"/>
      <c r="I7" s="1082"/>
      <c r="J7" s="1082"/>
      <c r="K7" s="1082"/>
      <c r="L7" s="1082"/>
      <c r="M7" s="1082"/>
      <c r="N7" s="1082"/>
      <c r="O7" s="1082"/>
      <c r="P7" s="1083"/>
      <c r="Q7" s="1135">
        <v>32439</v>
      </c>
      <c r="R7" s="1136"/>
      <c r="S7" s="1136"/>
      <c r="T7" s="1136"/>
      <c r="U7" s="1136"/>
      <c r="V7" s="1136">
        <v>31443</v>
      </c>
      <c r="W7" s="1136"/>
      <c r="X7" s="1136"/>
      <c r="Y7" s="1136"/>
      <c r="Z7" s="1136"/>
      <c r="AA7" s="1136">
        <v>996</v>
      </c>
      <c r="AB7" s="1136"/>
      <c r="AC7" s="1136"/>
      <c r="AD7" s="1136"/>
      <c r="AE7" s="1137"/>
      <c r="AF7" s="1138">
        <v>850</v>
      </c>
      <c r="AG7" s="1139"/>
      <c r="AH7" s="1139"/>
      <c r="AI7" s="1139"/>
      <c r="AJ7" s="1140"/>
      <c r="AK7" s="1122">
        <v>2341</v>
      </c>
      <c r="AL7" s="1123"/>
      <c r="AM7" s="1123"/>
      <c r="AN7" s="1123"/>
      <c r="AO7" s="1123"/>
      <c r="AP7" s="1123">
        <v>33937</v>
      </c>
      <c r="AQ7" s="1123"/>
      <c r="AR7" s="1123"/>
      <c r="AS7" s="1123"/>
      <c r="AT7" s="1123"/>
      <c r="AU7" s="1124" t="s">
        <v>607</v>
      </c>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587</v>
      </c>
      <c r="BT7" s="1127"/>
      <c r="BU7" s="1127"/>
      <c r="BV7" s="1127"/>
      <c r="BW7" s="1127"/>
      <c r="BX7" s="1127"/>
      <c r="BY7" s="1127"/>
      <c r="BZ7" s="1127"/>
      <c r="CA7" s="1127"/>
      <c r="CB7" s="1127"/>
      <c r="CC7" s="1127"/>
      <c r="CD7" s="1127"/>
      <c r="CE7" s="1127"/>
      <c r="CF7" s="1127"/>
      <c r="CG7" s="1128"/>
      <c r="CH7" s="1119">
        <v>24</v>
      </c>
      <c r="CI7" s="1120"/>
      <c r="CJ7" s="1120"/>
      <c r="CK7" s="1120"/>
      <c r="CL7" s="1121"/>
      <c r="CM7" s="1119">
        <v>220</v>
      </c>
      <c r="CN7" s="1120"/>
      <c r="CO7" s="1120"/>
      <c r="CP7" s="1120"/>
      <c r="CQ7" s="1121"/>
      <c r="CR7" s="1119">
        <v>20</v>
      </c>
      <c r="CS7" s="1120"/>
      <c r="CT7" s="1120"/>
      <c r="CU7" s="1120"/>
      <c r="CV7" s="1121"/>
      <c r="CW7" s="1119" t="s">
        <v>617</v>
      </c>
      <c r="CX7" s="1120"/>
      <c r="CY7" s="1120"/>
      <c r="CZ7" s="1120"/>
      <c r="DA7" s="1121"/>
      <c r="DB7" s="1119" t="s">
        <v>617</v>
      </c>
      <c r="DC7" s="1120"/>
      <c r="DD7" s="1120"/>
      <c r="DE7" s="1120"/>
      <c r="DF7" s="1121"/>
      <c r="DG7" s="1119" t="s">
        <v>617</v>
      </c>
      <c r="DH7" s="1120"/>
      <c r="DI7" s="1120"/>
      <c r="DJ7" s="1120"/>
      <c r="DK7" s="1121"/>
      <c r="DL7" s="1119" t="s">
        <v>617</v>
      </c>
      <c r="DM7" s="1120"/>
      <c r="DN7" s="1120"/>
      <c r="DO7" s="1120"/>
      <c r="DP7" s="1121"/>
      <c r="DQ7" s="1119" t="s">
        <v>617</v>
      </c>
      <c r="DR7" s="1120"/>
      <c r="DS7" s="1120"/>
      <c r="DT7" s="1120"/>
      <c r="DU7" s="1121"/>
      <c r="DV7" s="1146"/>
      <c r="DW7" s="1147"/>
      <c r="DX7" s="1147"/>
      <c r="DY7" s="1147"/>
      <c r="DZ7" s="1148"/>
      <c r="EA7" s="234"/>
    </row>
    <row r="8" spans="1:131" s="235" customFormat="1" ht="26.25" customHeight="1" x14ac:dyDescent="0.15">
      <c r="A8" s="241">
        <v>2</v>
      </c>
      <c r="B8" s="1068" t="s">
        <v>376</v>
      </c>
      <c r="C8" s="1069"/>
      <c r="D8" s="1069"/>
      <c r="E8" s="1069"/>
      <c r="F8" s="1069"/>
      <c r="G8" s="1069"/>
      <c r="H8" s="1069"/>
      <c r="I8" s="1069"/>
      <c r="J8" s="1069"/>
      <c r="K8" s="1069"/>
      <c r="L8" s="1069"/>
      <c r="M8" s="1069"/>
      <c r="N8" s="1069"/>
      <c r="O8" s="1069"/>
      <c r="P8" s="1070"/>
      <c r="Q8" s="1074">
        <v>64</v>
      </c>
      <c r="R8" s="1075"/>
      <c r="S8" s="1075"/>
      <c r="T8" s="1075"/>
      <c r="U8" s="1075"/>
      <c r="V8" s="1075">
        <v>59</v>
      </c>
      <c r="W8" s="1075"/>
      <c r="X8" s="1075"/>
      <c r="Y8" s="1075"/>
      <c r="Z8" s="1075"/>
      <c r="AA8" s="1075">
        <v>5</v>
      </c>
      <c r="AB8" s="1075"/>
      <c r="AC8" s="1075"/>
      <c r="AD8" s="1075"/>
      <c r="AE8" s="1076"/>
      <c r="AF8" s="1050">
        <v>5</v>
      </c>
      <c r="AG8" s="1051"/>
      <c r="AH8" s="1051"/>
      <c r="AI8" s="1051"/>
      <c r="AJ8" s="1052"/>
      <c r="AK8" s="1117">
        <v>51</v>
      </c>
      <c r="AL8" s="1118"/>
      <c r="AM8" s="1118"/>
      <c r="AN8" s="1118"/>
      <c r="AO8" s="1118"/>
      <c r="AP8" s="1118" t="s">
        <v>598</v>
      </c>
      <c r="AQ8" s="1118"/>
      <c r="AR8" s="1118"/>
      <c r="AS8" s="1118"/>
      <c r="AT8" s="1118"/>
      <c r="AU8" s="1115" t="s">
        <v>608</v>
      </c>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588</v>
      </c>
      <c r="BT8" s="1046"/>
      <c r="BU8" s="1046"/>
      <c r="BV8" s="1046"/>
      <c r="BW8" s="1046"/>
      <c r="BX8" s="1046"/>
      <c r="BY8" s="1046"/>
      <c r="BZ8" s="1046"/>
      <c r="CA8" s="1046"/>
      <c r="CB8" s="1046"/>
      <c r="CC8" s="1046"/>
      <c r="CD8" s="1046"/>
      <c r="CE8" s="1046"/>
      <c r="CF8" s="1046"/>
      <c r="CG8" s="1047"/>
      <c r="CH8" s="1020">
        <v>-7</v>
      </c>
      <c r="CI8" s="1021"/>
      <c r="CJ8" s="1021"/>
      <c r="CK8" s="1021"/>
      <c r="CL8" s="1022"/>
      <c r="CM8" s="1020">
        <v>228</v>
      </c>
      <c r="CN8" s="1021"/>
      <c r="CO8" s="1021"/>
      <c r="CP8" s="1021"/>
      <c r="CQ8" s="1022"/>
      <c r="CR8" s="1020">
        <v>293</v>
      </c>
      <c r="CS8" s="1021"/>
      <c r="CT8" s="1021"/>
      <c r="CU8" s="1021"/>
      <c r="CV8" s="1022"/>
      <c r="CW8" s="1020" t="s">
        <v>616</v>
      </c>
      <c r="CX8" s="1021"/>
      <c r="CY8" s="1021"/>
      <c r="CZ8" s="1021"/>
      <c r="DA8" s="1022"/>
      <c r="DB8" s="1020" t="s">
        <v>616</v>
      </c>
      <c r="DC8" s="1021"/>
      <c r="DD8" s="1021"/>
      <c r="DE8" s="1021"/>
      <c r="DF8" s="1022"/>
      <c r="DG8" s="1020" t="s">
        <v>616</v>
      </c>
      <c r="DH8" s="1021"/>
      <c r="DI8" s="1021"/>
      <c r="DJ8" s="1021"/>
      <c r="DK8" s="1022"/>
      <c r="DL8" s="1020" t="s">
        <v>616</v>
      </c>
      <c r="DM8" s="1021"/>
      <c r="DN8" s="1021"/>
      <c r="DO8" s="1021"/>
      <c r="DP8" s="1022"/>
      <c r="DQ8" s="1020" t="s">
        <v>616</v>
      </c>
      <c r="DR8" s="1021"/>
      <c r="DS8" s="1021"/>
      <c r="DT8" s="1021"/>
      <c r="DU8" s="1022"/>
      <c r="DV8" s="1023"/>
      <c r="DW8" s="1024"/>
      <c r="DX8" s="1024"/>
      <c r="DY8" s="1024"/>
      <c r="DZ8" s="1025"/>
      <c r="EA8" s="234"/>
    </row>
    <row r="9" spans="1:131" s="235" customFormat="1" ht="26.25" customHeight="1" x14ac:dyDescent="0.15">
      <c r="A9" s="241">
        <v>3</v>
      </c>
      <c r="B9" s="1068" t="s">
        <v>377</v>
      </c>
      <c r="C9" s="1069"/>
      <c r="D9" s="1069"/>
      <c r="E9" s="1069"/>
      <c r="F9" s="1069"/>
      <c r="G9" s="1069"/>
      <c r="H9" s="1069"/>
      <c r="I9" s="1069"/>
      <c r="J9" s="1069"/>
      <c r="K9" s="1069"/>
      <c r="L9" s="1069"/>
      <c r="M9" s="1069"/>
      <c r="N9" s="1069"/>
      <c r="O9" s="1069"/>
      <c r="P9" s="1070"/>
      <c r="Q9" s="1074">
        <v>1</v>
      </c>
      <c r="R9" s="1075"/>
      <c r="S9" s="1075"/>
      <c r="T9" s="1075"/>
      <c r="U9" s="1075"/>
      <c r="V9" s="1075">
        <v>1</v>
      </c>
      <c r="W9" s="1075"/>
      <c r="X9" s="1075"/>
      <c r="Y9" s="1075"/>
      <c r="Z9" s="1075"/>
      <c r="AA9" s="1075" t="s">
        <v>598</v>
      </c>
      <c r="AB9" s="1075"/>
      <c r="AC9" s="1075"/>
      <c r="AD9" s="1075"/>
      <c r="AE9" s="1076"/>
      <c r="AF9" s="1050" t="s">
        <v>378</v>
      </c>
      <c r="AG9" s="1051"/>
      <c r="AH9" s="1051"/>
      <c r="AI9" s="1051"/>
      <c r="AJ9" s="1052"/>
      <c r="AK9" s="1117" t="s">
        <v>598</v>
      </c>
      <c r="AL9" s="1118"/>
      <c r="AM9" s="1118"/>
      <c r="AN9" s="1118"/>
      <c r="AO9" s="1118"/>
      <c r="AP9" s="1118" t="s">
        <v>598</v>
      </c>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589</v>
      </c>
      <c r="BT9" s="1046"/>
      <c r="BU9" s="1046"/>
      <c r="BV9" s="1046"/>
      <c r="BW9" s="1046"/>
      <c r="BX9" s="1046"/>
      <c r="BY9" s="1046"/>
      <c r="BZ9" s="1046"/>
      <c r="CA9" s="1046"/>
      <c r="CB9" s="1046"/>
      <c r="CC9" s="1046"/>
      <c r="CD9" s="1046"/>
      <c r="CE9" s="1046"/>
      <c r="CF9" s="1046"/>
      <c r="CG9" s="1047"/>
      <c r="CH9" s="1020">
        <v>-5</v>
      </c>
      <c r="CI9" s="1021"/>
      <c r="CJ9" s="1021"/>
      <c r="CK9" s="1021"/>
      <c r="CL9" s="1022"/>
      <c r="CM9" s="1020">
        <v>-20</v>
      </c>
      <c r="CN9" s="1021"/>
      <c r="CO9" s="1021"/>
      <c r="CP9" s="1021"/>
      <c r="CQ9" s="1022"/>
      <c r="CR9" s="1020">
        <v>9</v>
      </c>
      <c r="CS9" s="1021"/>
      <c r="CT9" s="1021"/>
      <c r="CU9" s="1021"/>
      <c r="CV9" s="1022"/>
      <c r="CW9" s="1020" t="s">
        <v>616</v>
      </c>
      <c r="CX9" s="1021"/>
      <c r="CY9" s="1021"/>
      <c r="CZ9" s="1021"/>
      <c r="DA9" s="1022"/>
      <c r="DB9" s="1020" t="s">
        <v>616</v>
      </c>
      <c r="DC9" s="1021"/>
      <c r="DD9" s="1021"/>
      <c r="DE9" s="1021"/>
      <c r="DF9" s="1022"/>
      <c r="DG9" s="1020" t="s">
        <v>616</v>
      </c>
      <c r="DH9" s="1021"/>
      <c r="DI9" s="1021"/>
      <c r="DJ9" s="1021"/>
      <c r="DK9" s="1022"/>
      <c r="DL9" s="1020" t="s">
        <v>616</v>
      </c>
      <c r="DM9" s="1021"/>
      <c r="DN9" s="1021"/>
      <c r="DO9" s="1021"/>
      <c r="DP9" s="1022"/>
      <c r="DQ9" s="1020" t="s">
        <v>616</v>
      </c>
      <c r="DR9" s="1021"/>
      <c r="DS9" s="1021"/>
      <c r="DT9" s="1021"/>
      <c r="DU9" s="1022"/>
      <c r="DV9" s="1023"/>
      <c r="DW9" s="1024"/>
      <c r="DX9" s="1024"/>
      <c r="DY9" s="1024"/>
      <c r="DZ9" s="1025"/>
      <c r="EA9" s="234"/>
    </row>
    <row r="10" spans="1:131" s="235" customFormat="1" ht="26.25" customHeight="1" x14ac:dyDescent="0.15">
      <c r="A10" s="241">
        <v>4</v>
      </c>
      <c r="B10" s="1068" t="s">
        <v>379</v>
      </c>
      <c r="C10" s="1069"/>
      <c r="D10" s="1069"/>
      <c r="E10" s="1069"/>
      <c r="F10" s="1069"/>
      <c r="G10" s="1069"/>
      <c r="H10" s="1069"/>
      <c r="I10" s="1069"/>
      <c r="J10" s="1069"/>
      <c r="K10" s="1069"/>
      <c r="L10" s="1069"/>
      <c r="M10" s="1069"/>
      <c r="N10" s="1069"/>
      <c r="O10" s="1069"/>
      <c r="P10" s="1070"/>
      <c r="Q10" s="1074">
        <v>140</v>
      </c>
      <c r="R10" s="1075"/>
      <c r="S10" s="1075"/>
      <c r="T10" s="1075"/>
      <c r="U10" s="1075"/>
      <c r="V10" s="1075">
        <v>86</v>
      </c>
      <c r="W10" s="1075"/>
      <c r="X10" s="1075"/>
      <c r="Y10" s="1075"/>
      <c r="Z10" s="1075"/>
      <c r="AA10" s="1075">
        <v>54</v>
      </c>
      <c r="AB10" s="1075"/>
      <c r="AC10" s="1075"/>
      <c r="AD10" s="1075"/>
      <c r="AE10" s="1076"/>
      <c r="AF10" s="1050" t="s">
        <v>380</v>
      </c>
      <c r="AG10" s="1051"/>
      <c r="AH10" s="1051"/>
      <c r="AI10" s="1051"/>
      <c r="AJ10" s="1052"/>
      <c r="AK10" s="1117">
        <v>72</v>
      </c>
      <c r="AL10" s="1118"/>
      <c r="AM10" s="1118"/>
      <c r="AN10" s="1118"/>
      <c r="AO10" s="1118"/>
      <c r="AP10" s="1118">
        <v>5</v>
      </c>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t="s">
        <v>590</v>
      </c>
      <c r="BT10" s="1046"/>
      <c r="BU10" s="1046"/>
      <c r="BV10" s="1046"/>
      <c r="BW10" s="1046"/>
      <c r="BX10" s="1046"/>
      <c r="BY10" s="1046"/>
      <c r="BZ10" s="1046"/>
      <c r="CA10" s="1046"/>
      <c r="CB10" s="1046"/>
      <c r="CC10" s="1046"/>
      <c r="CD10" s="1046"/>
      <c r="CE10" s="1046"/>
      <c r="CF10" s="1046"/>
      <c r="CG10" s="1047"/>
      <c r="CH10" s="1020">
        <v>5</v>
      </c>
      <c r="CI10" s="1021"/>
      <c r="CJ10" s="1021"/>
      <c r="CK10" s="1021"/>
      <c r="CL10" s="1022"/>
      <c r="CM10" s="1020">
        <v>28</v>
      </c>
      <c r="CN10" s="1021"/>
      <c r="CO10" s="1021"/>
      <c r="CP10" s="1021"/>
      <c r="CQ10" s="1022"/>
      <c r="CR10" s="1020">
        <v>10</v>
      </c>
      <c r="CS10" s="1021"/>
      <c r="CT10" s="1021"/>
      <c r="CU10" s="1021"/>
      <c r="CV10" s="1022"/>
      <c r="CW10" s="1020" t="s">
        <v>618</v>
      </c>
      <c r="CX10" s="1021"/>
      <c r="CY10" s="1021"/>
      <c r="CZ10" s="1021"/>
      <c r="DA10" s="1022"/>
      <c r="DB10" s="1020" t="s">
        <v>618</v>
      </c>
      <c r="DC10" s="1021"/>
      <c r="DD10" s="1021"/>
      <c r="DE10" s="1021"/>
      <c r="DF10" s="1022"/>
      <c r="DG10" s="1020" t="s">
        <v>618</v>
      </c>
      <c r="DH10" s="1021"/>
      <c r="DI10" s="1021"/>
      <c r="DJ10" s="1021"/>
      <c r="DK10" s="1022"/>
      <c r="DL10" s="1020" t="s">
        <v>618</v>
      </c>
      <c r="DM10" s="1021"/>
      <c r="DN10" s="1021"/>
      <c r="DO10" s="1021"/>
      <c r="DP10" s="1022"/>
      <c r="DQ10" s="1020" t="s">
        <v>618</v>
      </c>
      <c r="DR10" s="1021"/>
      <c r="DS10" s="1021"/>
      <c r="DT10" s="1021"/>
      <c r="DU10" s="1022"/>
      <c r="DV10" s="1023"/>
      <c r="DW10" s="1024"/>
      <c r="DX10" s="1024"/>
      <c r="DY10" s="1024"/>
      <c r="DZ10" s="1025"/>
      <c r="EA10" s="234"/>
    </row>
    <row r="11" spans="1:131" s="235" customFormat="1" ht="26.25" customHeight="1" x14ac:dyDescent="0.15">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t="s">
        <v>591</v>
      </c>
      <c r="BT11" s="1046"/>
      <c r="BU11" s="1046"/>
      <c r="BV11" s="1046"/>
      <c r="BW11" s="1046"/>
      <c r="BX11" s="1046"/>
      <c r="BY11" s="1046"/>
      <c r="BZ11" s="1046"/>
      <c r="CA11" s="1046"/>
      <c r="CB11" s="1046"/>
      <c r="CC11" s="1046"/>
      <c r="CD11" s="1046"/>
      <c r="CE11" s="1046"/>
      <c r="CF11" s="1046"/>
      <c r="CG11" s="1047"/>
      <c r="CH11" s="1020">
        <v>73</v>
      </c>
      <c r="CI11" s="1021"/>
      <c r="CJ11" s="1021"/>
      <c r="CK11" s="1021"/>
      <c r="CL11" s="1022"/>
      <c r="CM11" s="1020">
        <v>613</v>
      </c>
      <c r="CN11" s="1021"/>
      <c r="CO11" s="1021"/>
      <c r="CP11" s="1021"/>
      <c r="CQ11" s="1022"/>
      <c r="CR11" s="1020">
        <v>30</v>
      </c>
      <c r="CS11" s="1021"/>
      <c r="CT11" s="1021"/>
      <c r="CU11" s="1021"/>
      <c r="CV11" s="1022"/>
      <c r="CW11" s="1020" t="s">
        <v>616</v>
      </c>
      <c r="CX11" s="1021"/>
      <c r="CY11" s="1021"/>
      <c r="CZ11" s="1021"/>
      <c r="DA11" s="1022"/>
      <c r="DB11" s="1020" t="s">
        <v>616</v>
      </c>
      <c r="DC11" s="1021"/>
      <c r="DD11" s="1021"/>
      <c r="DE11" s="1021"/>
      <c r="DF11" s="1022"/>
      <c r="DG11" s="1020" t="s">
        <v>616</v>
      </c>
      <c r="DH11" s="1021"/>
      <c r="DI11" s="1021"/>
      <c r="DJ11" s="1021"/>
      <c r="DK11" s="1022"/>
      <c r="DL11" s="1020" t="s">
        <v>616</v>
      </c>
      <c r="DM11" s="1021"/>
      <c r="DN11" s="1021"/>
      <c r="DO11" s="1021"/>
      <c r="DP11" s="1022"/>
      <c r="DQ11" s="1020" t="s">
        <v>616</v>
      </c>
      <c r="DR11" s="1021"/>
      <c r="DS11" s="1021"/>
      <c r="DT11" s="1021"/>
      <c r="DU11" s="1022"/>
      <c r="DV11" s="1023"/>
      <c r="DW11" s="1024"/>
      <c r="DX11" s="1024"/>
      <c r="DY11" s="1024"/>
      <c r="DZ11" s="1025"/>
      <c r="EA11" s="234"/>
    </row>
    <row r="12" spans="1:131" s="235" customFormat="1" ht="26.25" customHeight="1" x14ac:dyDescent="0.15">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t="s">
        <v>592</v>
      </c>
      <c r="BT12" s="1046"/>
      <c r="BU12" s="1046"/>
      <c r="BV12" s="1046"/>
      <c r="BW12" s="1046"/>
      <c r="BX12" s="1046"/>
      <c r="BY12" s="1046"/>
      <c r="BZ12" s="1046"/>
      <c r="CA12" s="1046"/>
      <c r="CB12" s="1046"/>
      <c r="CC12" s="1046"/>
      <c r="CD12" s="1046"/>
      <c r="CE12" s="1046"/>
      <c r="CF12" s="1046"/>
      <c r="CG12" s="1047"/>
      <c r="CH12" s="1020">
        <v>-1</v>
      </c>
      <c r="CI12" s="1021"/>
      <c r="CJ12" s="1021"/>
      <c r="CK12" s="1021"/>
      <c r="CL12" s="1022"/>
      <c r="CM12" s="1020">
        <v>52</v>
      </c>
      <c r="CN12" s="1021"/>
      <c r="CO12" s="1021"/>
      <c r="CP12" s="1021"/>
      <c r="CQ12" s="1022"/>
      <c r="CR12" s="1020">
        <v>42</v>
      </c>
      <c r="CS12" s="1021"/>
      <c r="CT12" s="1021"/>
      <c r="CU12" s="1021"/>
      <c r="CV12" s="1022"/>
      <c r="CW12" s="1020" t="s">
        <v>616</v>
      </c>
      <c r="CX12" s="1021"/>
      <c r="CY12" s="1021"/>
      <c r="CZ12" s="1021"/>
      <c r="DA12" s="1022"/>
      <c r="DB12" s="1020" t="s">
        <v>616</v>
      </c>
      <c r="DC12" s="1021"/>
      <c r="DD12" s="1021"/>
      <c r="DE12" s="1021"/>
      <c r="DF12" s="1022"/>
      <c r="DG12" s="1020" t="s">
        <v>616</v>
      </c>
      <c r="DH12" s="1021"/>
      <c r="DI12" s="1021"/>
      <c r="DJ12" s="1021"/>
      <c r="DK12" s="1022"/>
      <c r="DL12" s="1020" t="s">
        <v>616</v>
      </c>
      <c r="DM12" s="1021"/>
      <c r="DN12" s="1021"/>
      <c r="DO12" s="1021"/>
      <c r="DP12" s="1022"/>
      <c r="DQ12" s="1020" t="s">
        <v>616</v>
      </c>
      <c r="DR12" s="1021"/>
      <c r="DS12" s="1021"/>
      <c r="DT12" s="1021"/>
      <c r="DU12" s="1022"/>
      <c r="DV12" s="1023"/>
      <c r="DW12" s="1024"/>
      <c r="DX12" s="1024"/>
      <c r="DY12" s="1024"/>
      <c r="DZ12" s="1025"/>
      <c r="EA12" s="234"/>
    </row>
    <row r="13" spans="1:131" s="235" customFormat="1" ht="26.25" customHeight="1" x14ac:dyDescent="0.15">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t="s">
        <v>593</v>
      </c>
      <c r="BT13" s="1046"/>
      <c r="BU13" s="1046"/>
      <c r="BV13" s="1046"/>
      <c r="BW13" s="1046"/>
      <c r="BX13" s="1046"/>
      <c r="BY13" s="1046"/>
      <c r="BZ13" s="1046"/>
      <c r="CA13" s="1046"/>
      <c r="CB13" s="1046"/>
      <c r="CC13" s="1046"/>
      <c r="CD13" s="1046"/>
      <c r="CE13" s="1046"/>
      <c r="CF13" s="1046"/>
      <c r="CG13" s="1047"/>
      <c r="CH13" s="1020">
        <v>2</v>
      </c>
      <c r="CI13" s="1021"/>
      <c r="CJ13" s="1021"/>
      <c r="CK13" s="1021"/>
      <c r="CL13" s="1022"/>
      <c r="CM13" s="1020">
        <v>106</v>
      </c>
      <c r="CN13" s="1021"/>
      <c r="CO13" s="1021"/>
      <c r="CP13" s="1021"/>
      <c r="CQ13" s="1022"/>
      <c r="CR13" s="1020">
        <v>38</v>
      </c>
      <c r="CS13" s="1021"/>
      <c r="CT13" s="1021"/>
      <c r="CU13" s="1021"/>
      <c r="CV13" s="1022"/>
      <c r="CW13" s="1020" t="s">
        <v>616</v>
      </c>
      <c r="CX13" s="1021"/>
      <c r="CY13" s="1021"/>
      <c r="CZ13" s="1021"/>
      <c r="DA13" s="1022"/>
      <c r="DB13" s="1020" t="s">
        <v>616</v>
      </c>
      <c r="DC13" s="1021"/>
      <c r="DD13" s="1021"/>
      <c r="DE13" s="1021"/>
      <c r="DF13" s="1022"/>
      <c r="DG13" s="1020" t="s">
        <v>616</v>
      </c>
      <c r="DH13" s="1021"/>
      <c r="DI13" s="1021"/>
      <c r="DJ13" s="1021"/>
      <c r="DK13" s="1022"/>
      <c r="DL13" s="1020" t="s">
        <v>616</v>
      </c>
      <c r="DM13" s="1021"/>
      <c r="DN13" s="1021"/>
      <c r="DO13" s="1021"/>
      <c r="DP13" s="1022"/>
      <c r="DQ13" s="1020" t="s">
        <v>616</v>
      </c>
      <c r="DR13" s="1021"/>
      <c r="DS13" s="1021"/>
      <c r="DT13" s="1021"/>
      <c r="DU13" s="1022"/>
      <c r="DV13" s="1023"/>
      <c r="DW13" s="1024"/>
      <c r="DX13" s="1024"/>
      <c r="DY13" s="1024"/>
      <c r="DZ13" s="1025"/>
      <c r="EA13" s="234"/>
    </row>
    <row r="14" spans="1:131" s="235" customFormat="1" ht="26.25" customHeight="1" x14ac:dyDescent="0.15">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t="s">
        <v>594</v>
      </c>
      <c r="BT14" s="1046"/>
      <c r="BU14" s="1046"/>
      <c r="BV14" s="1046"/>
      <c r="BW14" s="1046"/>
      <c r="BX14" s="1046"/>
      <c r="BY14" s="1046"/>
      <c r="BZ14" s="1046"/>
      <c r="CA14" s="1046"/>
      <c r="CB14" s="1046"/>
      <c r="CC14" s="1046"/>
      <c r="CD14" s="1046"/>
      <c r="CE14" s="1046"/>
      <c r="CF14" s="1046"/>
      <c r="CG14" s="1047"/>
      <c r="CH14" s="1020">
        <v>4</v>
      </c>
      <c r="CI14" s="1021"/>
      <c r="CJ14" s="1021"/>
      <c r="CK14" s="1021"/>
      <c r="CL14" s="1022"/>
      <c r="CM14" s="1020">
        <v>67</v>
      </c>
      <c r="CN14" s="1021"/>
      <c r="CO14" s="1021"/>
      <c r="CP14" s="1021"/>
      <c r="CQ14" s="1022"/>
      <c r="CR14" s="1020">
        <v>8</v>
      </c>
      <c r="CS14" s="1021"/>
      <c r="CT14" s="1021"/>
      <c r="CU14" s="1021"/>
      <c r="CV14" s="1022"/>
      <c r="CW14" s="1020" t="s">
        <v>616</v>
      </c>
      <c r="CX14" s="1021"/>
      <c r="CY14" s="1021"/>
      <c r="CZ14" s="1021"/>
      <c r="DA14" s="1022"/>
      <c r="DB14" s="1020" t="s">
        <v>616</v>
      </c>
      <c r="DC14" s="1021"/>
      <c r="DD14" s="1021"/>
      <c r="DE14" s="1021"/>
      <c r="DF14" s="1022"/>
      <c r="DG14" s="1020" t="s">
        <v>616</v>
      </c>
      <c r="DH14" s="1021"/>
      <c r="DI14" s="1021"/>
      <c r="DJ14" s="1021"/>
      <c r="DK14" s="1022"/>
      <c r="DL14" s="1020" t="s">
        <v>616</v>
      </c>
      <c r="DM14" s="1021"/>
      <c r="DN14" s="1021"/>
      <c r="DO14" s="1021"/>
      <c r="DP14" s="1022"/>
      <c r="DQ14" s="1020" t="s">
        <v>616</v>
      </c>
      <c r="DR14" s="1021"/>
      <c r="DS14" s="1021"/>
      <c r="DT14" s="1021"/>
      <c r="DU14" s="1022"/>
      <c r="DV14" s="1023"/>
      <c r="DW14" s="1024"/>
      <c r="DX14" s="1024"/>
      <c r="DY14" s="1024"/>
      <c r="DZ14" s="1025"/>
      <c r="EA14" s="234"/>
    </row>
    <row r="15" spans="1:131" s="235" customFormat="1" ht="26.25" customHeight="1" x14ac:dyDescent="0.15">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t="s">
        <v>595</v>
      </c>
      <c r="BT15" s="1046"/>
      <c r="BU15" s="1046"/>
      <c r="BV15" s="1046"/>
      <c r="BW15" s="1046"/>
      <c r="BX15" s="1046"/>
      <c r="BY15" s="1046"/>
      <c r="BZ15" s="1046"/>
      <c r="CA15" s="1046"/>
      <c r="CB15" s="1046"/>
      <c r="CC15" s="1046"/>
      <c r="CD15" s="1046"/>
      <c r="CE15" s="1046"/>
      <c r="CF15" s="1046"/>
      <c r="CG15" s="1047"/>
      <c r="CH15" s="1020">
        <v>3</v>
      </c>
      <c r="CI15" s="1021"/>
      <c r="CJ15" s="1021"/>
      <c r="CK15" s="1021"/>
      <c r="CL15" s="1022"/>
      <c r="CM15" s="1020">
        <v>22</v>
      </c>
      <c r="CN15" s="1021"/>
      <c r="CO15" s="1021"/>
      <c r="CP15" s="1021"/>
      <c r="CQ15" s="1022"/>
      <c r="CR15" s="1020">
        <v>24</v>
      </c>
      <c r="CS15" s="1021"/>
      <c r="CT15" s="1021"/>
      <c r="CU15" s="1021"/>
      <c r="CV15" s="1022"/>
      <c r="CW15" s="1020" t="s">
        <v>616</v>
      </c>
      <c r="CX15" s="1021"/>
      <c r="CY15" s="1021"/>
      <c r="CZ15" s="1021"/>
      <c r="DA15" s="1022"/>
      <c r="DB15" s="1020" t="s">
        <v>616</v>
      </c>
      <c r="DC15" s="1021"/>
      <c r="DD15" s="1021"/>
      <c r="DE15" s="1021"/>
      <c r="DF15" s="1022"/>
      <c r="DG15" s="1020" t="s">
        <v>616</v>
      </c>
      <c r="DH15" s="1021"/>
      <c r="DI15" s="1021"/>
      <c r="DJ15" s="1021"/>
      <c r="DK15" s="1022"/>
      <c r="DL15" s="1020" t="s">
        <v>616</v>
      </c>
      <c r="DM15" s="1021"/>
      <c r="DN15" s="1021"/>
      <c r="DO15" s="1021"/>
      <c r="DP15" s="1022"/>
      <c r="DQ15" s="1020" t="s">
        <v>616</v>
      </c>
      <c r="DR15" s="1021"/>
      <c r="DS15" s="1021"/>
      <c r="DT15" s="1021"/>
      <c r="DU15" s="1022"/>
      <c r="DV15" s="1023"/>
      <c r="DW15" s="1024"/>
      <c r="DX15" s="1024"/>
      <c r="DY15" s="1024"/>
      <c r="DZ15" s="1025"/>
      <c r="EA15" s="234"/>
    </row>
    <row r="16" spans="1:131" s="235" customFormat="1" ht="26.25" customHeight="1" x14ac:dyDescent="0.15">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t="s">
        <v>596</v>
      </c>
      <c r="BT16" s="1046"/>
      <c r="BU16" s="1046"/>
      <c r="BV16" s="1046"/>
      <c r="BW16" s="1046"/>
      <c r="BX16" s="1046"/>
      <c r="BY16" s="1046"/>
      <c r="BZ16" s="1046"/>
      <c r="CA16" s="1046"/>
      <c r="CB16" s="1046"/>
      <c r="CC16" s="1046"/>
      <c r="CD16" s="1046"/>
      <c r="CE16" s="1046"/>
      <c r="CF16" s="1046"/>
      <c r="CG16" s="1047"/>
      <c r="CH16" s="1020">
        <v>8</v>
      </c>
      <c r="CI16" s="1021"/>
      <c r="CJ16" s="1021"/>
      <c r="CK16" s="1021"/>
      <c r="CL16" s="1022"/>
      <c r="CM16" s="1020">
        <v>62</v>
      </c>
      <c r="CN16" s="1021"/>
      <c r="CO16" s="1021"/>
      <c r="CP16" s="1021"/>
      <c r="CQ16" s="1022"/>
      <c r="CR16" s="1020">
        <v>5</v>
      </c>
      <c r="CS16" s="1021"/>
      <c r="CT16" s="1021"/>
      <c r="CU16" s="1021"/>
      <c r="CV16" s="1022"/>
      <c r="CW16" s="1020" t="s">
        <v>616</v>
      </c>
      <c r="CX16" s="1021"/>
      <c r="CY16" s="1021"/>
      <c r="CZ16" s="1021"/>
      <c r="DA16" s="1022"/>
      <c r="DB16" s="1020" t="s">
        <v>616</v>
      </c>
      <c r="DC16" s="1021"/>
      <c r="DD16" s="1021"/>
      <c r="DE16" s="1021"/>
      <c r="DF16" s="1022"/>
      <c r="DG16" s="1020" t="s">
        <v>616</v>
      </c>
      <c r="DH16" s="1021"/>
      <c r="DI16" s="1021"/>
      <c r="DJ16" s="1021"/>
      <c r="DK16" s="1022"/>
      <c r="DL16" s="1020" t="s">
        <v>616</v>
      </c>
      <c r="DM16" s="1021"/>
      <c r="DN16" s="1021"/>
      <c r="DO16" s="1021"/>
      <c r="DP16" s="1022"/>
      <c r="DQ16" s="1020" t="s">
        <v>616</v>
      </c>
      <c r="DR16" s="1021"/>
      <c r="DS16" s="1021"/>
      <c r="DT16" s="1021"/>
      <c r="DU16" s="1022"/>
      <c r="DV16" s="1023"/>
      <c r="DW16" s="1024"/>
      <c r="DX16" s="1024"/>
      <c r="DY16" s="1024"/>
      <c r="DZ16" s="1025"/>
      <c r="EA16" s="234"/>
    </row>
    <row r="17" spans="1:131" s="235" customFormat="1" ht="26.25" customHeight="1" x14ac:dyDescent="0.15">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t="s">
        <v>597</v>
      </c>
      <c r="BT17" s="1046"/>
      <c r="BU17" s="1046"/>
      <c r="BV17" s="1046"/>
      <c r="BW17" s="1046"/>
      <c r="BX17" s="1046"/>
      <c r="BY17" s="1046"/>
      <c r="BZ17" s="1046"/>
      <c r="CA17" s="1046"/>
      <c r="CB17" s="1046"/>
      <c r="CC17" s="1046"/>
      <c r="CD17" s="1046"/>
      <c r="CE17" s="1046"/>
      <c r="CF17" s="1046"/>
      <c r="CG17" s="1047"/>
      <c r="CH17" s="1020">
        <v>-193</v>
      </c>
      <c r="CI17" s="1021"/>
      <c r="CJ17" s="1021"/>
      <c r="CK17" s="1021"/>
      <c r="CL17" s="1022"/>
      <c r="CM17" s="1020">
        <v>287</v>
      </c>
      <c r="CN17" s="1021"/>
      <c r="CO17" s="1021"/>
      <c r="CP17" s="1021"/>
      <c r="CQ17" s="1022"/>
      <c r="CR17" s="1020">
        <v>57</v>
      </c>
      <c r="CS17" s="1021"/>
      <c r="CT17" s="1021"/>
      <c r="CU17" s="1021"/>
      <c r="CV17" s="1022"/>
      <c r="CW17" s="1020">
        <v>157</v>
      </c>
      <c r="CX17" s="1021"/>
      <c r="CY17" s="1021"/>
      <c r="CZ17" s="1021"/>
      <c r="DA17" s="1022"/>
      <c r="DB17" s="1020" t="s">
        <v>616</v>
      </c>
      <c r="DC17" s="1021"/>
      <c r="DD17" s="1021"/>
      <c r="DE17" s="1021"/>
      <c r="DF17" s="1022"/>
      <c r="DG17" s="1020" t="s">
        <v>616</v>
      </c>
      <c r="DH17" s="1021"/>
      <c r="DI17" s="1021"/>
      <c r="DJ17" s="1021"/>
      <c r="DK17" s="1022"/>
      <c r="DL17" s="1020" t="s">
        <v>616</v>
      </c>
      <c r="DM17" s="1021"/>
      <c r="DN17" s="1021"/>
      <c r="DO17" s="1021"/>
      <c r="DP17" s="1022"/>
      <c r="DQ17" s="1020" t="s">
        <v>616</v>
      </c>
      <c r="DR17" s="1021"/>
      <c r="DS17" s="1021"/>
      <c r="DT17" s="1021"/>
      <c r="DU17" s="1022"/>
      <c r="DV17" s="1023"/>
      <c r="DW17" s="1024"/>
      <c r="DX17" s="1024"/>
      <c r="DY17" s="1024"/>
      <c r="DZ17" s="1025"/>
      <c r="EA17" s="234"/>
    </row>
    <row r="18" spans="1:131" s="235" customFormat="1" ht="26.25" customHeight="1" x14ac:dyDescent="0.15">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381</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382</v>
      </c>
      <c r="B23" s="975" t="s">
        <v>383</v>
      </c>
      <c r="C23" s="976"/>
      <c r="D23" s="976"/>
      <c r="E23" s="976"/>
      <c r="F23" s="976"/>
      <c r="G23" s="976"/>
      <c r="H23" s="976"/>
      <c r="I23" s="976"/>
      <c r="J23" s="976"/>
      <c r="K23" s="976"/>
      <c r="L23" s="976"/>
      <c r="M23" s="976"/>
      <c r="N23" s="976"/>
      <c r="O23" s="976"/>
      <c r="P23" s="977"/>
      <c r="Q23" s="1099">
        <v>32547</v>
      </c>
      <c r="R23" s="1100"/>
      <c r="S23" s="1100"/>
      <c r="T23" s="1100"/>
      <c r="U23" s="1100"/>
      <c r="V23" s="1100">
        <v>31492</v>
      </c>
      <c r="W23" s="1100"/>
      <c r="X23" s="1100"/>
      <c r="Y23" s="1100"/>
      <c r="Z23" s="1100"/>
      <c r="AA23" s="1100">
        <v>1055</v>
      </c>
      <c r="AB23" s="1100"/>
      <c r="AC23" s="1100"/>
      <c r="AD23" s="1100"/>
      <c r="AE23" s="1101"/>
      <c r="AF23" s="1102">
        <v>855</v>
      </c>
      <c r="AG23" s="1100"/>
      <c r="AH23" s="1100"/>
      <c r="AI23" s="1100"/>
      <c r="AJ23" s="1103"/>
      <c r="AK23" s="1104"/>
      <c r="AL23" s="1105"/>
      <c r="AM23" s="1105"/>
      <c r="AN23" s="1105"/>
      <c r="AO23" s="1105"/>
      <c r="AP23" s="1100">
        <v>33942</v>
      </c>
      <c r="AQ23" s="1100"/>
      <c r="AR23" s="1100"/>
      <c r="AS23" s="1100"/>
      <c r="AT23" s="1100"/>
      <c r="AU23" s="1106"/>
      <c r="AV23" s="1106"/>
      <c r="AW23" s="1106"/>
      <c r="AX23" s="1106"/>
      <c r="AY23" s="1107"/>
      <c r="AZ23" s="1096" t="s">
        <v>120</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384</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385</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358</v>
      </c>
      <c r="B26" s="1027"/>
      <c r="C26" s="1027"/>
      <c r="D26" s="1027"/>
      <c r="E26" s="1027"/>
      <c r="F26" s="1027"/>
      <c r="G26" s="1027"/>
      <c r="H26" s="1027"/>
      <c r="I26" s="1027"/>
      <c r="J26" s="1027"/>
      <c r="K26" s="1027"/>
      <c r="L26" s="1027"/>
      <c r="M26" s="1027"/>
      <c r="N26" s="1027"/>
      <c r="O26" s="1027"/>
      <c r="P26" s="1028"/>
      <c r="Q26" s="1032" t="s">
        <v>386</v>
      </c>
      <c r="R26" s="1033"/>
      <c r="S26" s="1033"/>
      <c r="T26" s="1033"/>
      <c r="U26" s="1034"/>
      <c r="V26" s="1032" t="s">
        <v>387</v>
      </c>
      <c r="W26" s="1033"/>
      <c r="X26" s="1033"/>
      <c r="Y26" s="1033"/>
      <c r="Z26" s="1034"/>
      <c r="AA26" s="1032" t="s">
        <v>388</v>
      </c>
      <c r="AB26" s="1033"/>
      <c r="AC26" s="1033"/>
      <c r="AD26" s="1033"/>
      <c r="AE26" s="1033"/>
      <c r="AF26" s="1090" t="s">
        <v>389</v>
      </c>
      <c r="AG26" s="1039"/>
      <c r="AH26" s="1039"/>
      <c r="AI26" s="1039"/>
      <c r="AJ26" s="1091"/>
      <c r="AK26" s="1033" t="s">
        <v>390</v>
      </c>
      <c r="AL26" s="1033"/>
      <c r="AM26" s="1033"/>
      <c r="AN26" s="1033"/>
      <c r="AO26" s="1034"/>
      <c r="AP26" s="1032" t="s">
        <v>391</v>
      </c>
      <c r="AQ26" s="1033"/>
      <c r="AR26" s="1033"/>
      <c r="AS26" s="1033"/>
      <c r="AT26" s="1034"/>
      <c r="AU26" s="1032" t="s">
        <v>392</v>
      </c>
      <c r="AV26" s="1033"/>
      <c r="AW26" s="1033"/>
      <c r="AX26" s="1033"/>
      <c r="AY26" s="1034"/>
      <c r="AZ26" s="1032" t="s">
        <v>393</v>
      </c>
      <c r="BA26" s="1033"/>
      <c r="BB26" s="1033"/>
      <c r="BC26" s="1033"/>
      <c r="BD26" s="1034"/>
      <c r="BE26" s="1032" t="s">
        <v>365</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394</v>
      </c>
      <c r="C28" s="1082"/>
      <c r="D28" s="1082"/>
      <c r="E28" s="1082"/>
      <c r="F28" s="1082"/>
      <c r="G28" s="1082"/>
      <c r="H28" s="1082"/>
      <c r="I28" s="1082"/>
      <c r="J28" s="1082"/>
      <c r="K28" s="1082"/>
      <c r="L28" s="1082"/>
      <c r="M28" s="1082"/>
      <c r="N28" s="1082"/>
      <c r="O28" s="1082"/>
      <c r="P28" s="1083"/>
      <c r="Q28" s="1084">
        <v>5674</v>
      </c>
      <c r="R28" s="1085"/>
      <c r="S28" s="1085"/>
      <c r="T28" s="1085"/>
      <c r="U28" s="1085"/>
      <c r="V28" s="1085">
        <v>5172</v>
      </c>
      <c r="W28" s="1085"/>
      <c r="X28" s="1085"/>
      <c r="Y28" s="1085"/>
      <c r="Z28" s="1085"/>
      <c r="AA28" s="1085">
        <v>502</v>
      </c>
      <c r="AB28" s="1085"/>
      <c r="AC28" s="1085"/>
      <c r="AD28" s="1085"/>
      <c r="AE28" s="1086"/>
      <c r="AF28" s="1087">
        <v>502</v>
      </c>
      <c r="AG28" s="1085"/>
      <c r="AH28" s="1085"/>
      <c r="AI28" s="1085"/>
      <c r="AJ28" s="1088"/>
      <c r="AK28" s="1089">
        <v>383</v>
      </c>
      <c r="AL28" s="1077"/>
      <c r="AM28" s="1077"/>
      <c r="AN28" s="1077"/>
      <c r="AO28" s="1077"/>
      <c r="AP28" s="1077" t="s">
        <v>600</v>
      </c>
      <c r="AQ28" s="1077"/>
      <c r="AR28" s="1077"/>
      <c r="AS28" s="1077"/>
      <c r="AT28" s="1077"/>
      <c r="AU28" s="1077" t="s">
        <v>598</v>
      </c>
      <c r="AV28" s="1077"/>
      <c r="AW28" s="1077"/>
      <c r="AX28" s="1077"/>
      <c r="AY28" s="1077"/>
      <c r="AZ28" s="1078" t="s">
        <v>598</v>
      </c>
      <c r="BA28" s="1078"/>
      <c r="BB28" s="1078"/>
      <c r="BC28" s="1078"/>
      <c r="BD28" s="1078"/>
      <c r="BE28" s="1079" t="s">
        <v>601</v>
      </c>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8" t="s">
        <v>395</v>
      </c>
      <c r="C29" s="1069"/>
      <c r="D29" s="1069"/>
      <c r="E29" s="1069"/>
      <c r="F29" s="1069"/>
      <c r="G29" s="1069"/>
      <c r="H29" s="1069"/>
      <c r="I29" s="1069"/>
      <c r="J29" s="1069"/>
      <c r="K29" s="1069"/>
      <c r="L29" s="1069"/>
      <c r="M29" s="1069"/>
      <c r="N29" s="1069"/>
      <c r="O29" s="1069"/>
      <c r="P29" s="1070"/>
      <c r="Q29" s="1074">
        <v>495</v>
      </c>
      <c r="R29" s="1075"/>
      <c r="S29" s="1075"/>
      <c r="T29" s="1075"/>
      <c r="U29" s="1075"/>
      <c r="V29" s="1075">
        <v>467</v>
      </c>
      <c r="W29" s="1075"/>
      <c r="X29" s="1075"/>
      <c r="Y29" s="1075"/>
      <c r="Z29" s="1075"/>
      <c r="AA29" s="1075">
        <v>28</v>
      </c>
      <c r="AB29" s="1075"/>
      <c r="AC29" s="1075"/>
      <c r="AD29" s="1075"/>
      <c r="AE29" s="1076"/>
      <c r="AF29" s="1050">
        <v>28</v>
      </c>
      <c r="AG29" s="1051"/>
      <c r="AH29" s="1051"/>
      <c r="AI29" s="1051"/>
      <c r="AJ29" s="1052"/>
      <c r="AK29" s="1011">
        <v>159</v>
      </c>
      <c r="AL29" s="1002"/>
      <c r="AM29" s="1002"/>
      <c r="AN29" s="1002"/>
      <c r="AO29" s="1002"/>
      <c r="AP29" s="1002">
        <v>352</v>
      </c>
      <c r="AQ29" s="1002"/>
      <c r="AR29" s="1002"/>
      <c r="AS29" s="1002"/>
      <c r="AT29" s="1002"/>
      <c r="AU29" s="1002">
        <v>123</v>
      </c>
      <c r="AV29" s="1002"/>
      <c r="AW29" s="1002"/>
      <c r="AX29" s="1002"/>
      <c r="AY29" s="1002"/>
      <c r="AZ29" s="1073" t="s">
        <v>600</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8" t="s">
        <v>396</v>
      </c>
      <c r="C30" s="1069"/>
      <c r="D30" s="1069"/>
      <c r="E30" s="1069"/>
      <c r="F30" s="1069"/>
      <c r="G30" s="1069"/>
      <c r="H30" s="1069"/>
      <c r="I30" s="1069"/>
      <c r="J30" s="1069"/>
      <c r="K30" s="1069"/>
      <c r="L30" s="1069"/>
      <c r="M30" s="1069"/>
      <c r="N30" s="1069"/>
      <c r="O30" s="1069"/>
      <c r="P30" s="1070"/>
      <c r="Q30" s="1074">
        <v>4374</v>
      </c>
      <c r="R30" s="1075"/>
      <c r="S30" s="1075"/>
      <c r="T30" s="1075"/>
      <c r="U30" s="1075"/>
      <c r="V30" s="1075">
        <v>4179</v>
      </c>
      <c r="W30" s="1075"/>
      <c r="X30" s="1075"/>
      <c r="Y30" s="1075"/>
      <c r="Z30" s="1075"/>
      <c r="AA30" s="1075">
        <v>195</v>
      </c>
      <c r="AB30" s="1075"/>
      <c r="AC30" s="1075"/>
      <c r="AD30" s="1075"/>
      <c r="AE30" s="1076"/>
      <c r="AF30" s="1050">
        <v>195</v>
      </c>
      <c r="AG30" s="1051"/>
      <c r="AH30" s="1051"/>
      <c r="AI30" s="1051"/>
      <c r="AJ30" s="1052"/>
      <c r="AK30" s="1011">
        <v>599</v>
      </c>
      <c r="AL30" s="1002"/>
      <c r="AM30" s="1002"/>
      <c r="AN30" s="1002"/>
      <c r="AO30" s="1002"/>
      <c r="AP30" s="1002" t="s">
        <v>600</v>
      </c>
      <c r="AQ30" s="1002"/>
      <c r="AR30" s="1002"/>
      <c r="AS30" s="1002"/>
      <c r="AT30" s="1002"/>
      <c r="AU30" s="1002" t="s">
        <v>600</v>
      </c>
      <c r="AV30" s="1002"/>
      <c r="AW30" s="1002"/>
      <c r="AX30" s="1002"/>
      <c r="AY30" s="1002"/>
      <c r="AZ30" s="1073" t="s">
        <v>600</v>
      </c>
      <c r="BA30" s="1073"/>
      <c r="BB30" s="1073"/>
      <c r="BC30" s="1073"/>
      <c r="BD30" s="1073"/>
      <c r="BE30" s="1063" t="s">
        <v>609</v>
      </c>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8" t="s">
        <v>397</v>
      </c>
      <c r="C31" s="1069"/>
      <c r="D31" s="1069"/>
      <c r="E31" s="1069"/>
      <c r="F31" s="1069"/>
      <c r="G31" s="1069"/>
      <c r="H31" s="1069"/>
      <c r="I31" s="1069"/>
      <c r="J31" s="1069"/>
      <c r="K31" s="1069"/>
      <c r="L31" s="1069"/>
      <c r="M31" s="1069"/>
      <c r="N31" s="1069"/>
      <c r="O31" s="1069"/>
      <c r="P31" s="1070"/>
      <c r="Q31" s="1074">
        <v>588</v>
      </c>
      <c r="R31" s="1075"/>
      <c r="S31" s="1075"/>
      <c r="T31" s="1075"/>
      <c r="U31" s="1075"/>
      <c r="V31" s="1075">
        <v>574</v>
      </c>
      <c r="W31" s="1075"/>
      <c r="X31" s="1075"/>
      <c r="Y31" s="1075"/>
      <c r="Z31" s="1075"/>
      <c r="AA31" s="1075">
        <v>14</v>
      </c>
      <c r="AB31" s="1075"/>
      <c r="AC31" s="1075"/>
      <c r="AD31" s="1075"/>
      <c r="AE31" s="1076"/>
      <c r="AF31" s="1050">
        <v>14</v>
      </c>
      <c r="AG31" s="1051"/>
      <c r="AH31" s="1051"/>
      <c r="AI31" s="1051"/>
      <c r="AJ31" s="1052"/>
      <c r="AK31" s="1011">
        <v>171</v>
      </c>
      <c r="AL31" s="1002"/>
      <c r="AM31" s="1002"/>
      <c r="AN31" s="1002"/>
      <c r="AO31" s="1002"/>
      <c r="AP31" s="1002" t="s">
        <v>600</v>
      </c>
      <c r="AQ31" s="1002"/>
      <c r="AR31" s="1002"/>
      <c r="AS31" s="1002"/>
      <c r="AT31" s="1002"/>
      <c r="AU31" s="1002" t="s">
        <v>600</v>
      </c>
      <c r="AV31" s="1002"/>
      <c r="AW31" s="1002"/>
      <c r="AX31" s="1002"/>
      <c r="AY31" s="1002"/>
      <c r="AZ31" s="1073" t="s">
        <v>600</v>
      </c>
      <c r="BA31" s="1073"/>
      <c r="BB31" s="1073"/>
      <c r="BC31" s="1073"/>
      <c r="BD31" s="1073"/>
      <c r="BE31" s="1063"/>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8" t="s">
        <v>398</v>
      </c>
      <c r="C32" s="1069"/>
      <c r="D32" s="1069"/>
      <c r="E32" s="1069"/>
      <c r="F32" s="1069"/>
      <c r="G32" s="1069"/>
      <c r="H32" s="1069"/>
      <c r="I32" s="1069"/>
      <c r="J32" s="1069"/>
      <c r="K32" s="1069"/>
      <c r="L32" s="1069"/>
      <c r="M32" s="1069"/>
      <c r="N32" s="1069"/>
      <c r="O32" s="1069"/>
      <c r="P32" s="1070"/>
      <c r="Q32" s="1074">
        <v>699</v>
      </c>
      <c r="R32" s="1075"/>
      <c r="S32" s="1075"/>
      <c r="T32" s="1075"/>
      <c r="U32" s="1075"/>
      <c r="V32" s="1075">
        <v>685</v>
      </c>
      <c r="W32" s="1075"/>
      <c r="X32" s="1075"/>
      <c r="Y32" s="1075"/>
      <c r="Z32" s="1075"/>
      <c r="AA32" s="1075">
        <v>14</v>
      </c>
      <c r="AB32" s="1075"/>
      <c r="AC32" s="1075"/>
      <c r="AD32" s="1075"/>
      <c r="AE32" s="1076"/>
      <c r="AF32" s="1050">
        <v>14</v>
      </c>
      <c r="AG32" s="1051"/>
      <c r="AH32" s="1051"/>
      <c r="AI32" s="1051"/>
      <c r="AJ32" s="1052"/>
      <c r="AK32" s="1011">
        <v>68</v>
      </c>
      <c r="AL32" s="1002"/>
      <c r="AM32" s="1002"/>
      <c r="AN32" s="1002"/>
      <c r="AO32" s="1002"/>
      <c r="AP32" s="1002">
        <v>207</v>
      </c>
      <c r="AQ32" s="1002"/>
      <c r="AR32" s="1002"/>
      <c r="AS32" s="1002"/>
      <c r="AT32" s="1002"/>
      <c r="AU32" s="1002">
        <v>19</v>
      </c>
      <c r="AV32" s="1002"/>
      <c r="AW32" s="1002"/>
      <c r="AX32" s="1002"/>
      <c r="AY32" s="1002"/>
      <c r="AZ32" s="1073" t="s">
        <v>600</v>
      </c>
      <c r="BA32" s="1073"/>
      <c r="BB32" s="1073"/>
      <c r="BC32" s="1073"/>
      <c r="BD32" s="1073"/>
      <c r="BE32" s="1063"/>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8" t="s">
        <v>399</v>
      </c>
      <c r="C33" s="1069"/>
      <c r="D33" s="1069"/>
      <c r="E33" s="1069"/>
      <c r="F33" s="1069"/>
      <c r="G33" s="1069"/>
      <c r="H33" s="1069"/>
      <c r="I33" s="1069"/>
      <c r="J33" s="1069"/>
      <c r="K33" s="1069"/>
      <c r="L33" s="1069"/>
      <c r="M33" s="1069"/>
      <c r="N33" s="1069"/>
      <c r="O33" s="1069"/>
      <c r="P33" s="1070"/>
      <c r="Q33" s="1074">
        <v>6</v>
      </c>
      <c r="R33" s="1075"/>
      <c r="S33" s="1075"/>
      <c r="T33" s="1075"/>
      <c r="U33" s="1075"/>
      <c r="V33" s="1075">
        <v>2</v>
      </c>
      <c r="W33" s="1075"/>
      <c r="X33" s="1075"/>
      <c r="Y33" s="1075"/>
      <c r="Z33" s="1075"/>
      <c r="AA33" s="1075">
        <v>4</v>
      </c>
      <c r="AB33" s="1075"/>
      <c r="AC33" s="1075"/>
      <c r="AD33" s="1075"/>
      <c r="AE33" s="1076"/>
      <c r="AF33" s="1050">
        <v>4</v>
      </c>
      <c r="AG33" s="1051"/>
      <c r="AH33" s="1051"/>
      <c r="AI33" s="1051"/>
      <c r="AJ33" s="1052"/>
      <c r="AK33" s="1011" t="s">
        <v>600</v>
      </c>
      <c r="AL33" s="1002"/>
      <c r="AM33" s="1002"/>
      <c r="AN33" s="1002"/>
      <c r="AO33" s="1002"/>
      <c r="AP33" s="1002" t="s">
        <v>600</v>
      </c>
      <c r="AQ33" s="1002"/>
      <c r="AR33" s="1002"/>
      <c r="AS33" s="1002"/>
      <c r="AT33" s="1002"/>
      <c r="AU33" s="1002" t="s">
        <v>600</v>
      </c>
      <c r="AV33" s="1002"/>
      <c r="AW33" s="1002"/>
      <c r="AX33" s="1002"/>
      <c r="AY33" s="1002"/>
      <c r="AZ33" s="1073" t="s">
        <v>600</v>
      </c>
      <c r="BA33" s="1073"/>
      <c r="BB33" s="1073"/>
      <c r="BC33" s="1073"/>
      <c r="BD33" s="1073"/>
      <c r="BE33" s="1063"/>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8" t="s">
        <v>400</v>
      </c>
      <c r="C34" s="1069"/>
      <c r="D34" s="1069"/>
      <c r="E34" s="1069"/>
      <c r="F34" s="1069"/>
      <c r="G34" s="1069"/>
      <c r="H34" s="1069"/>
      <c r="I34" s="1069"/>
      <c r="J34" s="1069"/>
      <c r="K34" s="1069"/>
      <c r="L34" s="1069"/>
      <c r="M34" s="1069"/>
      <c r="N34" s="1069"/>
      <c r="O34" s="1069"/>
      <c r="P34" s="1070"/>
      <c r="Q34" s="1074">
        <v>357</v>
      </c>
      <c r="R34" s="1075"/>
      <c r="S34" s="1075"/>
      <c r="T34" s="1075"/>
      <c r="U34" s="1075"/>
      <c r="V34" s="1075">
        <v>284</v>
      </c>
      <c r="W34" s="1075"/>
      <c r="X34" s="1075"/>
      <c r="Y34" s="1075"/>
      <c r="Z34" s="1075"/>
      <c r="AA34" s="1075">
        <v>73</v>
      </c>
      <c r="AB34" s="1075"/>
      <c r="AC34" s="1075"/>
      <c r="AD34" s="1075"/>
      <c r="AE34" s="1076"/>
      <c r="AF34" s="1050">
        <v>1288</v>
      </c>
      <c r="AG34" s="1051"/>
      <c r="AH34" s="1051"/>
      <c r="AI34" s="1051"/>
      <c r="AJ34" s="1052"/>
      <c r="AK34" s="1011">
        <v>79</v>
      </c>
      <c r="AL34" s="1002"/>
      <c r="AM34" s="1002"/>
      <c r="AN34" s="1002"/>
      <c r="AO34" s="1002"/>
      <c r="AP34" s="1002">
        <v>964</v>
      </c>
      <c r="AQ34" s="1002"/>
      <c r="AR34" s="1002"/>
      <c r="AS34" s="1002"/>
      <c r="AT34" s="1002"/>
      <c r="AU34" s="1002">
        <v>460</v>
      </c>
      <c r="AV34" s="1002"/>
      <c r="AW34" s="1002"/>
      <c r="AX34" s="1002"/>
      <c r="AY34" s="1002"/>
      <c r="AZ34" s="1073" t="s">
        <v>600</v>
      </c>
      <c r="BA34" s="1073"/>
      <c r="BB34" s="1073"/>
      <c r="BC34" s="1073"/>
      <c r="BD34" s="1073"/>
      <c r="BE34" s="1063" t="s">
        <v>401</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8" t="s">
        <v>402</v>
      </c>
      <c r="C35" s="1069"/>
      <c r="D35" s="1069"/>
      <c r="E35" s="1069"/>
      <c r="F35" s="1069"/>
      <c r="G35" s="1069"/>
      <c r="H35" s="1069"/>
      <c r="I35" s="1069"/>
      <c r="J35" s="1069"/>
      <c r="K35" s="1069"/>
      <c r="L35" s="1069"/>
      <c r="M35" s="1069"/>
      <c r="N35" s="1069"/>
      <c r="O35" s="1069"/>
      <c r="P35" s="1070"/>
      <c r="Q35" s="1074">
        <v>3936</v>
      </c>
      <c r="R35" s="1075"/>
      <c r="S35" s="1075"/>
      <c r="T35" s="1075"/>
      <c r="U35" s="1075"/>
      <c r="V35" s="1075">
        <v>4165</v>
      </c>
      <c r="W35" s="1075"/>
      <c r="X35" s="1075"/>
      <c r="Y35" s="1075"/>
      <c r="Z35" s="1075"/>
      <c r="AA35" s="1075">
        <v>-229</v>
      </c>
      <c r="AB35" s="1075"/>
      <c r="AC35" s="1075"/>
      <c r="AD35" s="1075"/>
      <c r="AE35" s="1076"/>
      <c r="AF35" s="1050">
        <v>451</v>
      </c>
      <c r="AG35" s="1051"/>
      <c r="AH35" s="1051"/>
      <c r="AI35" s="1051"/>
      <c r="AJ35" s="1052"/>
      <c r="AK35" s="1011">
        <v>557</v>
      </c>
      <c r="AL35" s="1002"/>
      <c r="AM35" s="1002"/>
      <c r="AN35" s="1002"/>
      <c r="AO35" s="1002"/>
      <c r="AP35" s="1002">
        <v>5474</v>
      </c>
      <c r="AQ35" s="1002"/>
      <c r="AR35" s="1002"/>
      <c r="AS35" s="1002"/>
      <c r="AT35" s="1002"/>
      <c r="AU35" s="1002">
        <v>2923</v>
      </c>
      <c r="AV35" s="1002"/>
      <c r="AW35" s="1002"/>
      <c r="AX35" s="1002"/>
      <c r="AY35" s="1002"/>
      <c r="AZ35" s="1073" t="s">
        <v>600</v>
      </c>
      <c r="BA35" s="1073"/>
      <c r="BB35" s="1073"/>
      <c r="BC35" s="1073"/>
      <c r="BD35" s="1073"/>
      <c r="BE35" s="1063" t="s">
        <v>403</v>
      </c>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8" t="s">
        <v>404</v>
      </c>
      <c r="C36" s="1069"/>
      <c r="D36" s="1069"/>
      <c r="E36" s="1069"/>
      <c r="F36" s="1069"/>
      <c r="G36" s="1069"/>
      <c r="H36" s="1069"/>
      <c r="I36" s="1069"/>
      <c r="J36" s="1069"/>
      <c r="K36" s="1069"/>
      <c r="L36" s="1069"/>
      <c r="M36" s="1069"/>
      <c r="N36" s="1069"/>
      <c r="O36" s="1069"/>
      <c r="P36" s="1070"/>
      <c r="Q36" s="1074">
        <v>1414</v>
      </c>
      <c r="R36" s="1075"/>
      <c r="S36" s="1075"/>
      <c r="T36" s="1075"/>
      <c r="U36" s="1075"/>
      <c r="V36" s="1075">
        <v>1313</v>
      </c>
      <c r="W36" s="1075"/>
      <c r="X36" s="1075"/>
      <c r="Y36" s="1075"/>
      <c r="Z36" s="1075"/>
      <c r="AA36" s="1075">
        <v>101</v>
      </c>
      <c r="AB36" s="1075"/>
      <c r="AC36" s="1075"/>
      <c r="AD36" s="1075"/>
      <c r="AE36" s="1076"/>
      <c r="AF36" s="1050">
        <v>101</v>
      </c>
      <c r="AG36" s="1051"/>
      <c r="AH36" s="1051"/>
      <c r="AI36" s="1051"/>
      <c r="AJ36" s="1052"/>
      <c r="AK36" s="1011">
        <v>425</v>
      </c>
      <c r="AL36" s="1002"/>
      <c r="AM36" s="1002"/>
      <c r="AN36" s="1002"/>
      <c r="AO36" s="1002"/>
      <c r="AP36" s="1002">
        <v>7539</v>
      </c>
      <c r="AQ36" s="1002"/>
      <c r="AR36" s="1002"/>
      <c r="AS36" s="1002"/>
      <c r="AT36" s="1002"/>
      <c r="AU36" s="1002">
        <v>4290</v>
      </c>
      <c r="AV36" s="1002"/>
      <c r="AW36" s="1002"/>
      <c r="AX36" s="1002"/>
      <c r="AY36" s="1002"/>
      <c r="AZ36" s="1073" t="s">
        <v>600</v>
      </c>
      <c r="BA36" s="1073"/>
      <c r="BB36" s="1073"/>
      <c r="BC36" s="1073"/>
      <c r="BD36" s="1073"/>
      <c r="BE36" s="1063" t="s">
        <v>405</v>
      </c>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8" t="s">
        <v>406</v>
      </c>
      <c r="C37" s="1069"/>
      <c r="D37" s="1069"/>
      <c r="E37" s="1069"/>
      <c r="F37" s="1069"/>
      <c r="G37" s="1069"/>
      <c r="H37" s="1069"/>
      <c r="I37" s="1069"/>
      <c r="J37" s="1069"/>
      <c r="K37" s="1069"/>
      <c r="L37" s="1069"/>
      <c r="M37" s="1069"/>
      <c r="N37" s="1069"/>
      <c r="O37" s="1069"/>
      <c r="P37" s="1070"/>
      <c r="Q37" s="1074">
        <v>2310</v>
      </c>
      <c r="R37" s="1075"/>
      <c r="S37" s="1075"/>
      <c r="T37" s="1075"/>
      <c r="U37" s="1075"/>
      <c r="V37" s="1075">
        <v>2284</v>
      </c>
      <c r="W37" s="1075"/>
      <c r="X37" s="1075"/>
      <c r="Y37" s="1075"/>
      <c r="Z37" s="1075"/>
      <c r="AA37" s="1075">
        <v>26</v>
      </c>
      <c r="AB37" s="1075"/>
      <c r="AC37" s="1075"/>
      <c r="AD37" s="1075"/>
      <c r="AE37" s="1076"/>
      <c r="AF37" s="1050">
        <v>26</v>
      </c>
      <c r="AG37" s="1051"/>
      <c r="AH37" s="1051"/>
      <c r="AI37" s="1051"/>
      <c r="AJ37" s="1052"/>
      <c r="AK37" s="1011">
        <v>1206</v>
      </c>
      <c r="AL37" s="1002"/>
      <c r="AM37" s="1002"/>
      <c r="AN37" s="1002"/>
      <c r="AO37" s="1002"/>
      <c r="AP37" s="1002">
        <v>17354</v>
      </c>
      <c r="AQ37" s="1002"/>
      <c r="AR37" s="1002"/>
      <c r="AS37" s="1002"/>
      <c r="AT37" s="1002"/>
      <c r="AU37" s="1002">
        <v>16087</v>
      </c>
      <c r="AV37" s="1002"/>
      <c r="AW37" s="1002"/>
      <c r="AX37" s="1002"/>
      <c r="AY37" s="1002"/>
      <c r="AZ37" s="1073" t="s">
        <v>600</v>
      </c>
      <c r="BA37" s="1073"/>
      <c r="BB37" s="1073"/>
      <c r="BC37" s="1073"/>
      <c r="BD37" s="1073"/>
      <c r="BE37" s="1063" t="s">
        <v>407</v>
      </c>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8" t="s">
        <v>408</v>
      </c>
      <c r="C38" s="1069"/>
      <c r="D38" s="1069"/>
      <c r="E38" s="1069"/>
      <c r="F38" s="1069"/>
      <c r="G38" s="1069"/>
      <c r="H38" s="1069"/>
      <c r="I38" s="1069"/>
      <c r="J38" s="1069"/>
      <c r="K38" s="1069"/>
      <c r="L38" s="1069"/>
      <c r="M38" s="1069"/>
      <c r="N38" s="1069"/>
      <c r="O38" s="1069"/>
      <c r="P38" s="1070"/>
      <c r="Q38" s="1074">
        <v>14</v>
      </c>
      <c r="R38" s="1075"/>
      <c r="S38" s="1075"/>
      <c r="T38" s="1075"/>
      <c r="U38" s="1075"/>
      <c r="V38" s="1075">
        <v>14</v>
      </c>
      <c r="W38" s="1075"/>
      <c r="X38" s="1075"/>
      <c r="Y38" s="1075"/>
      <c r="Z38" s="1075"/>
      <c r="AA38" s="1075" t="s">
        <v>610</v>
      </c>
      <c r="AB38" s="1075"/>
      <c r="AC38" s="1075"/>
      <c r="AD38" s="1075"/>
      <c r="AE38" s="1076"/>
      <c r="AF38" s="1050" t="s">
        <v>409</v>
      </c>
      <c r="AG38" s="1051"/>
      <c r="AH38" s="1051"/>
      <c r="AI38" s="1051"/>
      <c r="AJ38" s="1052"/>
      <c r="AK38" s="1011" t="s">
        <v>600</v>
      </c>
      <c r="AL38" s="1002"/>
      <c r="AM38" s="1002"/>
      <c r="AN38" s="1002"/>
      <c r="AO38" s="1002"/>
      <c r="AP38" s="1002" t="s">
        <v>600</v>
      </c>
      <c r="AQ38" s="1002"/>
      <c r="AR38" s="1002"/>
      <c r="AS38" s="1002"/>
      <c r="AT38" s="1002"/>
      <c r="AU38" s="1002" t="s">
        <v>600</v>
      </c>
      <c r="AV38" s="1002"/>
      <c r="AW38" s="1002"/>
      <c r="AX38" s="1002"/>
      <c r="AY38" s="1002"/>
      <c r="AZ38" s="1073" t="s">
        <v>600</v>
      </c>
      <c r="BA38" s="1073"/>
      <c r="BB38" s="1073"/>
      <c r="BC38" s="1073"/>
      <c r="BD38" s="1073"/>
      <c r="BE38" s="1063" t="s">
        <v>410</v>
      </c>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8" t="s">
        <v>411</v>
      </c>
      <c r="C39" s="1069"/>
      <c r="D39" s="1069"/>
      <c r="E39" s="1069"/>
      <c r="F39" s="1069"/>
      <c r="G39" s="1069"/>
      <c r="H39" s="1069"/>
      <c r="I39" s="1069"/>
      <c r="J39" s="1069"/>
      <c r="K39" s="1069"/>
      <c r="L39" s="1069"/>
      <c r="M39" s="1069"/>
      <c r="N39" s="1069"/>
      <c r="O39" s="1069"/>
      <c r="P39" s="1070"/>
      <c r="Q39" s="1074" t="s">
        <v>599</v>
      </c>
      <c r="R39" s="1075"/>
      <c r="S39" s="1075"/>
      <c r="T39" s="1075"/>
      <c r="U39" s="1075"/>
      <c r="V39" s="1075" t="s">
        <v>598</v>
      </c>
      <c r="W39" s="1075"/>
      <c r="X39" s="1075"/>
      <c r="Y39" s="1075"/>
      <c r="Z39" s="1075"/>
      <c r="AA39" s="1075" t="s">
        <v>598</v>
      </c>
      <c r="AB39" s="1075"/>
      <c r="AC39" s="1075"/>
      <c r="AD39" s="1075"/>
      <c r="AE39" s="1076"/>
      <c r="AF39" s="1050">
        <v>13</v>
      </c>
      <c r="AG39" s="1051"/>
      <c r="AH39" s="1051"/>
      <c r="AI39" s="1051"/>
      <c r="AJ39" s="1052"/>
      <c r="AK39" s="1011" t="s">
        <v>600</v>
      </c>
      <c r="AL39" s="1002"/>
      <c r="AM39" s="1002"/>
      <c r="AN39" s="1002"/>
      <c r="AO39" s="1002"/>
      <c r="AP39" s="1002" t="s">
        <v>600</v>
      </c>
      <c r="AQ39" s="1002"/>
      <c r="AR39" s="1002"/>
      <c r="AS39" s="1002"/>
      <c r="AT39" s="1002"/>
      <c r="AU39" s="1002" t="s">
        <v>600</v>
      </c>
      <c r="AV39" s="1002"/>
      <c r="AW39" s="1002"/>
      <c r="AX39" s="1002"/>
      <c r="AY39" s="1002"/>
      <c r="AZ39" s="1073" t="s">
        <v>600</v>
      </c>
      <c r="BA39" s="1073"/>
      <c r="BB39" s="1073"/>
      <c r="BC39" s="1073"/>
      <c r="BD39" s="1073"/>
      <c r="BE39" s="1063" t="s">
        <v>412</v>
      </c>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413</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382</v>
      </c>
      <c r="B63" s="975" t="s">
        <v>414</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2636</v>
      </c>
      <c r="AG63" s="990"/>
      <c r="AH63" s="990"/>
      <c r="AI63" s="990"/>
      <c r="AJ63" s="1061"/>
      <c r="AK63" s="1062"/>
      <c r="AL63" s="994"/>
      <c r="AM63" s="994"/>
      <c r="AN63" s="994"/>
      <c r="AO63" s="994"/>
      <c r="AP63" s="990">
        <v>31890</v>
      </c>
      <c r="AQ63" s="990"/>
      <c r="AR63" s="990"/>
      <c r="AS63" s="990"/>
      <c r="AT63" s="990"/>
      <c r="AU63" s="990">
        <v>23902</v>
      </c>
      <c r="AV63" s="990"/>
      <c r="AW63" s="990"/>
      <c r="AX63" s="990"/>
      <c r="AY63" s="990"/>
      <c r="AZ63" s="1056"/>
      <c r="BA63" s="1056"/>
      <c r="BB63" s="1056"/>
      <c r="BC63" s="1056"/>
      <c r="BD63" s="1056"/>
      <c r="BE63" s="991"/>
      <c r="BF63" s="991"/>
      <c r="BG63" s="991"/>
      <c r="BH63" s="991"/>
      <c r="BI63" s="992"/>
      <c r="BJ63" s="1057" t="s">
        <v>415</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417</v>
      </c>
      <c r="B66" s="1027"/>
      <c r="C66" s="1027"/>
      <c r="D66" s="1027"/>
      <c r="E66" s="1027"/>
      <c r="F66" s="1027"/>
      <c r="G66" s="1027"/>
      <c r="H66" s="1027"/>
      <c r="I66" s="1027"/>
      <c r="J66" s="1027"/>
      <c r="K66" s="1027"/>
      <c r="L66" s="1027"/>
      <c r="M66" s="1027"/>
      <c r="N66" s="1027"/>
      <c r="O66" s="1027"/>
      <c r="P66" s="1028"/>
      <c r="Q66" s="1032" t="s">
        <v>386</v>
      </c>
      <c r="R66" s="1033"/>
      <c r="S66" s="1033"/>
      <c r="T66" s="1033"/>
      <c r="U66" s="1034"/>
      <c r="V66" s="1032" t="s">
        <v>418</v>
      </c>
      <c r="W66" s="1033"/>
      <c r="X66" s="1033"/>
      <c r="Y66" s="1033"/>
      <c r="Z66" s="1034"/>
      <c r="AA66" s="1032" t="s">
        <v>419</v>
      </c>
      <c r="AB66" s="1033"/>
      <c r="AC66" s="1033"/>
      <c r="AD66" s="1033"/>
      <c r="AE66" s="1034"/>
      <c r="AF66" s="1038" t="s">
        <v>420</v>
      </c>
      <c r="AG66" s="1039"/>
      <c r="AH66" s="1039"/>
      <c r="AI66" s="1039"/>
      <c r="AJ66" s="1040"/>
      <c r="AK66" s="1032" t="s">
        <v>421</v>
      </c>
      <c r="AL66" s="1027"/>
      <c r="AM66" s="1027"/>
      <c r="AN66" s="1027"/>
      <c r="AO66" s="1028"/>
      <c r="AP66" s="1032" t="s">
        <v>422</v>
      </c>
      <c r="AQ66" s="1033"/>
      <c r="AR66" s="1033"/>
      <c r="AS66" s="1033"/>
      <c r="AT66" s="1034"/>
      <c r="AU66" s="1032" t="s">
        <v>423</v>
      </c>
      <c r="AV66" s="1033"/>
      <c r="AW66" s="1033"/>
      <c r="AX66" s="1033"/>
      <c r="AY66" s="1034"/>
      <c r="AZ66" s="1032" t="s">
        <v>365</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582</v>
      </c>
      <c r="C68" s="1017"/>
      <c r="D68" s="1017"/>
      <c r="E68" s="1017"/>
      <c r="F68" s="1017"/>
      <c r="G68" s="1017"/>
      <c r="H68" s="1017"/>
      <c r="I68" s="1017"/>
      <c r="J68" s="1017"/>
      <c r="K68" s="1017"/>
      <c r="L68" s="1017"/>
      <c r="M68" s="1017"/>
      <c r="N68" s="1017"/>
      <c r="O68" s="1017"/>
      <c r="P68" s="1018"/>
      <c r="Q68" s="1019">
        <v>8250</v>
      </c>
      <c r="R68" s="1013"/>
      <c r="S68" s="1013"/>
      <c r="T68" s="1013"/>
      <c r="U68" s="1013"/>
      <c r="V68" s="1013">
        <v>8182</v>
      </c>
      <c r="W68" s="1013"/>
      <c r="X68" s="1013"/>
      <c r="Y68" s="1013"/>
      <c r="Z68" s="1013"/>
      <c r="AA68" s="1013">
        <v>68</v>
      </c>
      <c r="AB68" s="1013"/>
      <c r="AC68" s="1013"/>
      <c r="AD68" s="1013"/>
      <c r="AE68" s="1013"/>
      <c r="AF68" s="1013">
        <v>68</v>
      </c>
      <c r="AG68" s="1013"/>
      <c r="AH68" s="1013"/>
      <c r="AI68" s="1013"/>
      <c r="AJ68" s="1013"/>
      <c r="AK68" s="1013">
        <v>720</v>
      </c>
      <c r="AL68" s="1013"/>
      <c r="AM68" s="1013"/>
      <c r="AN68" s="1013"/>
      <c r="AO68" s="1013"/>
      <c r="AP68" s="1013" t="s">
        <v>612</v>
      </c>
      <c r="AQ68" s="1013"/>
      <c r="AR68" s="1013"/>
      <c r="AS68" s="1013"/>
      <c r="AT68" s="1013"/>
      <c r="AU68" s="1013" t="s">
        <v>612</v>
      </c>
      <c r="AV68" s="1013"/>
      <c r="AW68" s="1013"/>
      <c r="AX68" s="1013"/>
      <c r="AY68" s="1013"/>
      <c r="AZ68" s="1014" t="s">
        <v>613</v>
      </c>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583</v>
      </c>
      <c r="C69" s="1006"/>
      <c r="D69" s="1006"/>
      <c r="E69" s="1006"/>
      <c r="F69" s="1006"/>
      <c r="G69" s="1006"/>
      <c r="H69" s="1006"/>
      <c r="I69" s="1006"/>
      <c r="J69" s="1006"/>
      <c r="K69" s="1006"/>
      <c r="L69" s="1006"/>
      <c r="M69" s="1006"/>
      <c r="N69" s="1006"/>
      <c r="O69" s="1006"/>
      <c r="P69" s="1007"/>
      <c r="Q69" s="1008">
        <v>68</v>
      </c>
      <c r="R69" s="1002"/>
      <c r="S69" s="1002"/>
      <c r="T69" s="1002"/>
      <c r="U69" s="1002"/>
      <c r="V69" s="1002">
        <v>64</v>
      </c>
      <c r="W69" s="1002"/>
      <c r="X69" s="1002"/>
      <c r="Y69" s="1002"/>
      <c r="Z69" s="1002"/>
      <c r="AA69" s="1002">
        <v>3</v>
      </c>
      <c r="AB69" s="1002"/>
      <c r="AC69" s="1002"/>
      <c r="AD69" s="1002"/>
      <c r="AE69" s="1002"/>
      <c r="AF69" s="1002">
        <v>3</v>
      </c>
      <c r="AG69" s="1002"/>
      <c r="AH69" s="1002"/>
      <c r="AI69" s="1002"/>
      <c r="AJ69" s="1002"/>
      <c r="AK69" s="1002" t="s">
        <v>612</v>
      </c>
      <c r="AL69" s="1002"/>
      <c r="AM69" s="1002"/>
      <c r="AN69" s="1002"/>
      <c r="AO69" s="1002"/>
      <c r="AP69" s="1002" t="s">
        <v>612</v>
      </c>
      <c r="AQ69" s="1002"/>
      <c r="AR69" s="1002"/>
      <c r="AS69" s="1002"/>
      <c r="AT69" s="1002"/>
      <c r="AU69" s="1002" t="s">
        <v>612</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584</v>
      </c>
      <c r="C70" s="1006"/>
      <c r="D70" s="1006"/>
      <c r="E70" s="1006"/>
      <c r="F70" s="1006"/>
      <c r="G70" s="1006"/>
      <c r="H70" s="1006"/>
      <c r="I70" s="1006"/>
      <c r="J70" s="1006"/>
      <c r="K70" s="1006"/>
      <c r="L70" s="1006"/>
      <c r="M70" s="1006"/>
      <c r="N70" s="1006"/>
      <c r="O70" s="1006"/>
      <c r="P70" s="1007"/>
      <c r="Q70" s="1008">
        <v>250</v>
      </c>
      <c r="R70" s="1002"/>
      <c r="S70" s="1002"/>
      <c r="T70" s="1002"/>
      <c r="U70" s="1002"/>
      <c r="V70" s="1002">
        <v>234</v>
      </c>
      <c r="W70" s="1002"/>
      <c r="X70" s="1002"/>
      <c r="Y70" s="1002"/>
      <c r="Z70" s="1002"/>
      <c r="AA70" s="1002">
        <v>16</v>
      </c>
      <c r="AB70" s="1002"/>
      <c r="AC70" s="1002"/>
      <c r="AD70" s="1002"/>
      <c r="AE70" s="1002"/>
      <c r="AF70" s="1002">
        <v>16</v>
      </c>
      <c r="AG70" s="1002"/>
      <c r="AH70" s="1002"/>
      <c r="AI70" s="1002"/>
      <c r="AJ70" s="1002"/>
      <c r="AK70" s="1002" t="s">
        <v>612</v>
      </c>
      <c r="AL70" s="1002"/>
      <c r="AM70" s="1002"/>
      <c r="AN70" s="1002"/>
      <c r="AO70" s="1002"/>
      <c r="AP70" s="1002" t="s">
        <v>612</v>
      </c>
      <c r="AQ70" s="1002"/>
      <c r="AR70" s="1002"/>
      <c r="AS70" s="1002"/>
      <c r="AT70" s="1002"/>
      <c r="AU70" s="1002" t="s">
        <v>614</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585</v>
      </c>
      <c r="C71" s="1006"/>
      <c r="D71" s="1006"/>
      <c r="E71" s="1006"/>
      <c r="F71" s="1006"/>
      <c r="G71" s="1006"/>
      <c r="H71" s="1006"/>
      <c r="I71" s="1006"/>
      <c r="J71" s="1006"/>
      <c r="K71" s="1006"/>
      <c r="L71" s="1006"/>
      <c r="M71" s="1006"/>
      <c r="N71" s="1006"/>
      <c r="O71" s="1006"/>
      <c r="P71" s="1007"/>
      <c r="Q71" s="1008">
        <v>253621</v>
      </c>
      <c r="R71" s="1002"/>
      <c r="S71" s="1002"/>
      <c r="T71" s="1002"/>
      <c r="U71" s="1002"/>
      <c r="V71" s="1002">
        <v>241656</v>
      </c>
      <c r="W71" s="1002"/>
      <c r="X71" s="1002"/>
      <c r="Y71" s="1002"/>
      <c r="Z71" s="1002"/>
      <c r="AA71" s="1002">
        <v>11965</v>
      </c>
      <c r="AB71" s="1002"/>
      <c r="AC71" s="1002"/>
      <c r="AD71" s="1002"/>
      <c r="AE71" s="1002"/>
      <c r="AF71" s="1002">
        <v>11965</v>
      </c>
      <c r="AG71" s="1002"/>
      <c r="AH71" s="1002"/>
      <c r="AI71" s="1002"/>
      <c r="AJ71" s="1002"/>
      <c r="AK71" s="1002" t="s">
        <v>612</v>
      </c>
      <c r="AL71" s="1002"/>
      <c r="AM71" s="1002"/>
      <c r="AN71" s="1002"/>
      <c r="AO71" s="1002"/>
      <c r="AP71" s="1002" t="s">
        <v>612</v>
      </c>
      <c r="AQ71" s="1002"/>
      <c r="AR71" s="1002"/>
      <c r="AS71" s="1002"/>
      <c r="AT71" s="1002"/>
      <c r="AU71" s="1002" t="s">
        <v>612</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586</v>
      </c>
      <c r="C72" s="1006"/>
      <c r="D72" s="1006"/>
      <c r="E72" s="1006"/>
      <c r="F72" s="1006"/>
      <c r="G72" s="1006"/>
      <c r="H72" s="1006"/>
      <c r="I72" s="1006"/>
      <c r="J72" s="1006"/>
      <c r="K72" s="1006"/>
      <c r="L72" s="1006"/>
      <c r="M72" s="1006"/>
      <c r="N72" s="1006"/>
      <c r="O72" s="1006"/>
      <c r="P72" s="1007"/>
      <c r="Q72" s="1008">
        <v>410</v>
      </c>
      <c r="R72" s="1002"/>
      <c r="S72" s="1002"/>
      <c r="T72" s="1002"/>
      <c r="U72" s="1002"/>
      <c r="V72" s="1002">
        <v>408</v>
      </c>
      <c r="W72" s="1002"/>
      <c r="X72" s="1002"/>
      <c r="Y72" s="1002"/>
      <c r="Z72" s="1002"/>
      <c r="AA72" s="1002">
        <v>2</v>
      </c>
      <c r="AB72" s="1002"/>
      <c r="AC72" s="1002"/>
      <c r="AD72" s="1002"/>
      <c r="AE72" s="1002"/>
      <c r="AF72" s="1002">
        <v>588</v>
      </c>
      <c r="AG72" s="1002"/>
      <c r="AH72" s="1002"/>
      <c r="AI72" s="1002"/>
      <c r="AJ72" s="1002"/>
      <c r="AK72" s="1002" t="s">
        <v>612</v>
      </c>
      <c r="AL72" s="1002"/>
      <c r="AM72" s="1002"/>
      <c r="AN72" s="1002"/>
      <c r="AO72" s="1002"/>
      <c r="AP72" s="1002" t="s">
        <v>612</v>
      </c>
      <c r="AQ72" s="1002"/>
      <c r="AR72" s="1002"/>
      <c r="AS72" s="1002"/>
      <c r="AT72" s="1002"/>
      <c r="AU72" s="1002" t="s">
        <v>615</v>
      </c>
      <c r="AV72" s="1002"/>
      <c r="AW72" s="1002"/>
      <c r="AX72" s="1002"/>
      <c r="AY72" s="1002"/>
      <c r="AZ72" s="1003" t="s">
        <v>611</v>
      </c>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382</v>
      </c>
      <c r="B88" s="975" t="s">
        <v>424</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12640</v>
      </c>
      <c r="AG88" s="990"/>
      <c r="AH88" s="990"/>
      <c r="AI88" s="990"/>
      <c r="AJ88" s="990"/>
      <c r="AK88" s="994"/>
      <c r="AL88" s="994"/>
      <c r="AM88" s="994"/>
      <c r="AN88" s="994"/>
      <c r="AO88" s="994"/>
      <c r="AP88" s="990" t="s">
        <v>619</v>
      </c>
      <c r="AQ88" s="990"/>
      <c r="AR88" s="990"/>
      <c r="AS88" s="990"/>
      <c r="AT88" s="990"/>
      <c r="AU88" s="990" t="s">
        <v>619</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975" t="s">
        <v>425</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536</v>
      </c>
      <c r="CS102" s="982"/>
      <c r="CT102" s="982"/>
      <c r="CU102" s="982"/>
      <c r="CV102" s="983"/>
      <c r="CW102" s="981">
        <v>157</v>
      </c>
      <c r="CX102" s="982"/>
      <c r="CY102" s="982"/>
      <c r="CZ102" s="982"/>
      <c r="DA102" s="983"/>
      <c r="DB102" s="981" t="s">
        <v>616</v>
      </c>
      <c r="DC102" s="982"/>
      <c r="DD102" s="982"/>
      <c r="DE102" s="982"/>
      <c r="DF102" s="983"/>
      <c r="DG102" s="981" t="s">
        <v>616</v>
      </c>
      <c r="DH102" s="982"/>
      <c r="DI102" s="982"/>
      <c r="DJ102" s="982"/>
      <c r="DK102" s="983"/>
      <c r="DL102" s="981" t="s">
        <v>616</v>
      </c>
      <c r="DM102" s="982"/>
      <c r="DN102" s="982"/>
      <c r="DO102" s="982"/>
      <c r="DP102" s="983"/>
      <c r="DQ102" s="981" t="s">
        <v>616</v>
      </c>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426</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427</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430</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431</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432</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433</v>
      </c>
      <c r="AB109" s="925"/>
      <c r="AC109" s="925"/>
      <c r="AD109" s="925"/>
      <c r="AE109" s="926"/>
      <c r="AF109" s="927" t="s">
        <v>297</v>
      </c>
      <c r="AG109" s="925"/>
      <c r="AH109" s="925"/>
      <c r="AI109" s="925"/>
      <c r="AJ109" s="926"/>
      <c r="AK109" s="927" t="s">
        <v>296</v>
      </c>
      <c r="AL109" s="925"/>
      <c r="AM109" s="925"/>
      <c r="AN109" s="925"/>
      <c r="AO109" s="926"/>
      <c r="AP109" s="927" t="s">
        <v>434</v>
      </c>
      <c r="AQ109" s="925"/>
      <c r="AR109" s="925"/>
      <c r="AS109" s="925"/>
      <c r="AT109" s="956"/>
      <c r="AU109" s="924" t="s">
        <v>432</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433</v>
      </c>
      <c r="BR109" s="925"/>
      <c r="BS109" s="925"/>
      <c r="BT109" s="925"/>
      <c r="BU109" s="926"/>
      <c r="BV109" s="927" t="s">
        <v>297</v>
      </c>
      <c r="BW109" s="925"/>
      <c r="BX109" s="925"/>
      <c r="BY109" s="925"/>
      <c r="BZ109" s="926"/>
      <c r="CA109" s="927" t="s">
        <v>296</v>
      </c>
      <c r="CB109" s="925"/>
      <c r="CC109" s="925"/>
      <c r="CD109" s="925"/>
      <c r="CE109" s="926"/>
      <c r="CF109" s="963" t="s">
        <v>434</v>
      </c>
      <c r="CG109" s="963"/>
      <c r="CH109" s="963"/>
      <c r="CI109" s="963"/>
      <c r="CJ109" s="963"/>
      <c r="CK109" s="927" t="s">
        <v>435</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433</v>
      </c>
      <c r="DH109" s="925"/>
      <c r="DI109" s="925"/>
      <c r="DJ109" s="925"/>
      <c r="DK109" s="926"/>
      <c r="DL109" s="927" t="s">
        <v>297</v>
      </c>
      <c r="DM109" s="925"/>
      <c r="DN109" s="925"/>
      <c r="DO109" s="925"/>
      <c r="DP109" s="926"/>
      <c r="DQ109" s="927" t="s">
        <v>296</v>
      </c>
      <c r="DR109" s="925"/>
      <c r="DS109" s="925"/>
      <c r="DT109" s="925"/>
      <c r="DU109" s="926"/>
      <c r="DV109" s="927" t="s">
        <v>434</v>
      </c>
      <c r="DW109" s="925"/>
      <c r="DX109" s="925"/>
      <c r="DY109" s="925"/>
      <c r="DZ109" s="956"/>
    </row>
    <row r="110" spans="1:131" s="226" customFormat="1" ht="26.25" customHeight="1" x14ac:dyDescent="0.15">
      <c r="A110" s="827" t="s">
        <v>436</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5064583</v>
      </c>
      <c r="AB110" s="918"/>
      <c r="AC110" s="918"/>
      <c r="AD110" s="918"/>
      <c r="AE110" s="919"/>
      <c r="AF110" s="920">
        <v>4783657</v>
      </c>
      <c r="AG110" s="918"/>
      <c r="AH110" s="918"/>
      <c r="AI110" s="918"/>
      <c r="AJ110" s="919"/>
      <c r="AK110" s="920">
        <v>4500777</v>
      </c>
      <c r="AL110" s="918"/>
      <c r="AM110" s="918"/>
      <c r="AN110" s="918"/>
      <c r="AO110" s="919"/>
      <c r="AP110" s="921">
        <v>33.200000000000003</v>
      </c>
      <c r="AQ110" s="922"/>
      <c r="AR110" s="922"/>
      <c r="AS110" s="922"/>
      <c r="AT110" s="923"/>
      <c r="AU110" s="957" t="s">
        <v>66</v>
      </c>
      <c r="AV110" s="958"/>
      <c r="AW110" s="958"/>
      <c r="AX110" s="958"/>
      <c r="AY110" s="958"/>
      <c r="AZ110" s="883" t="s">
        <v>437</v>
      </c>
      <c r="BA110" s="828"/>
      <c r="BB110" s="828"/>
      <c r="BC110" s="828"/>
      <c r="BD110" s="828"/>
      <c r="BE110" s="828"/>
      <c r="BF110" s="828"/>
      <c r="BG110" s="828"/>
      <c r="BH110" s="828"/>
      <c r="BI110" s="828"/>
      <c r="BJ110" s="828"/>
      <c r="BK110" s="828"/>
      <c r="BL110" s="828"/>
      <c r="BM110" s="828"/>
      <c r="BN110" s="828"/>
      <c r="BO110" s="828"/>
      <c r="BP110" s="829"/>
      <c r="BQ110" s="884">
        <v>36293730</v>
      </c>
      <c r="BR110" s="865"/>
      <c r="BS110" s="865"/>
      <c r="BT110" s="865"/>
      <c r="BU110" s="865"/>
      <c r="BV110" s="865">
        <v>33630697</v>
      </c>
      <c r="BW110" s="865"/>
      <c r="BX110" s="865"/>
      <c r="BY110" s="865"/>
      <c r="BZ110" s="865"/>
      <c r="CA110" s="865">
        <v>33941578</v>
      </c>
      <c r="CB110" s="865"/>
      <c r="CC110" s="865"/>
      <c r="CD110" s="865"/>
      <c r="CE110" s="865"/>
      <c r="CF110" s="889">
        <v>250.7</v>
      </c>
      <c r="CG110" s="890"/>
      <c r="CH110" s="890"/>
      <c r="CI110" s="890"/>
      <c r="CJ110" s="890"/>
      <c r="CK110" s="953" t="s">
        <v>438</v>
      </c>
      <c r="CL110" s="839"/>
      <c r="CM110" s="914" t="s">
        <v>439</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440</v>
      </c>
      <c r="DH110" s="865"/>
      <c r="DI110" s="865"/>
      <c r="DJ110" s="865"/>
      <c r="DK110" s="865"/>
      <c r="DL110" s="865" t="s">
        <v>441</v>
      </c>
      <c r="DM110" s="865"/>
      <c r="DN110" s="865"/>
      <c r="DO110" s="865"/>
      <c r="DP110" s="865"/>
      <c r="DQ110" s="865" t="s">
        <v>442</v>
      </c>
      <c r="DR110" s="865"/>
      <c r="DS110" s="865"/>
      <c r="DT110" s="865"/>
      <c r="DU110" s="865"/>
      <c r="DV110" s="866" t="s">
        <v>443</v>
      </c>
      <c r="DW110" s="866"/>
      <c r="DX110" s="866"/>
      <c r="DY110" s="866"/>
      <c r="DZ110" s="867"/>
    </row>
    <row r="111" spans="1:131" s="226" customFormat="1" ht="26.25" customHeight="1" x14ac:dyDescent="0.15">
      <c r="A111" s="794" t="s">
        <v>444</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120</v>
      </c>
      <c r="AB111" s="946"/>
      <c r="AC111" s="946"/>
      <c r="AD111" s="946"/>
      <c r="AE111" s="947"/>
      <c r="AF111" s="948" t="s">
        <v>445</v>
      </c>
      <c r="AG111" s="946"/>
      <c r="AH111" s="946"/>
      <c r="AI111" s="946"/>
      <c r="AJ111" s="947"/>
      <c r="AK111" s="948" t="s">
        <v>446</v>
      </c>
      <c r="AL111" s="946"/>
      <c r="AM111" s="946"/>
      <c r="AN111" s="946"/>
      <c r="AO111" s="947"/>
      <c r="AP111" s="949" t="s">
        <v>447</v>
      </c>
      <c r="AQ111" s="950"/>
      <c r="AR111" s="950"/>
      <c r="AS111" s="950"/>
      <c r="AT111" s="951"/>
      <c r="AU111" s="959"/>
      <c r="AV111" s="960"/>
      <c r="AW111" s="960"/>
      <c r="AX111" s="960"/>
      <c r="AY111" s="960"/>
      <c r="AZ111" s="835" t="s">
        <v>448</v>
      </c>
      <c r="BA111" s="770"/>
      <c r="BB111" s="770"/>
      <c r="BC111" s="770"/>
      <c r="BD111" s="770"/>
      <c r="BE111" s="770"/>
      <c r="BF111" s="770"/>
      <c r="BG111" s="770"/>
      <c r="BH111" s="770"/>
      <c r="BI111" s="770"/>
      <c r="BJ111" s="770"/>
      <c r="BK111" s="770"/>
      <c r="BL111" s="770"/>
      <c r="BM111" s="770"/>
      <c r="BN111" s="770"/>
      <c r="BO111" s="770"/>
      <c r="BP111" s="771"/>
      <c r="BQ111" s="836">
        <v>22098</v>
      </c>
      <c r="BR111" s="837"/>
      <c r="BS111" s="837"/>
      <c r="BT111" s="837"/>
      <c r="BU111" s="837"/>
      <c r="BV111" s="837">
        <v>18432</v>
      </c>
      <c r="BW111" s="837"/>
      <c r="BX111" s="837"/>
      <c r="BY111" s="837"/>
      <c r="BZ111" s="837"/>
      <c r="CA111" s="837">
        <v>15600</v>
      </c>
      <c r="CB111" s="837"/>
      <c r="CC111" s="837"/>
      <c r="CD111" s="837"/>
      <c r="CE111" s="837"/>
      <c r="CF111" s="898">
        <v>0.1</v>
      </c>
      <c r="CG111" s="899"/>
      <c r="CH111" s="899"/>
      <c r="CI111" s="899"/>
      <c r="CJ111" s="899"/>
      <c r="CK111" s="954"/>
      <c r="CL111" s="841"/>
      <c r="CM111" s="844" t="s">
        <v>449</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440</v>
      </c>
      <c r="DH111" s="837"/>
      <c r="DI111" s="837"/>
      <c r="DJ111" s="837"/>
      <c r="DK111" s="837"/>
      <c r="DL111" s="837" t="s">
        <v>442</v>
      </c>
      <c r="DM111" s="837"/>
      <c r="DN111" s="837"/>
      <c r="DO111" s="837"/>
      <c r="DP111" s="837"/>
      <c r="DQ111" s="837" t="s">
        <v>445</v>
      </c>
      <c r="DR111" s="837"/>
      <c r="DS111" s="837"/>
      <c r="DT111" s="837"/>
      <c r="DU111" s="837"/>
      <c r="DV111" s="814" t="s">
        <v>446</v>
      </c>
      <c r="DW111" s="814"/>
      <c r="DX111" s="814"/>
      <c r="DY111" s="814"/>
      <c r="DZ111" s="815"/>
    </row>
    <row r="112" spans="1:131" s="226" customFormat="1" ht="26.25" customHeight="1" x14ac:dyDescent="0.15">
      <c r="A112" s="939" t="s">
        <v>450</v>
      </c>
      <c r="B112" s="940"/>
      <c r="C112" s="770" t="s">
        <v>451</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445</v>
      </c>
      <c r="AB112" s="800"/>
      <c r="AC112" s="800"/>
      <c r="AD112" s="800"/>
      <c r="AE112" s="801"/>
      <c r="AF112" s="802" t="s">
        <v>447</v>
      </c>
      <c r="AG112" s="800"/>
      <c r="AH112" s="800"/>
      <c r="AI112" s="800"/>
      <c r="AJ112" s="801"/>
      <c r="AK112" s="802" t="s">
        <v>447</v>
      </c>
      <c r="AL112" s="800"/>
      <c r="AM112" s="800"/>
      <c r="AN112" s="800"/>
      <c r="AO112" s="801"/>
      <c r="AP112" s="847" t="s">
        <v>443</v>
      </c>
      <c r="AQ112" s="848"/>
      <c r="AR112" s="848"/>
      <c r="AS112" s="848"/>
      <c r="AT112" s="849"/>
      <c r="AU112" s="959"/>
      <c r="AV112" s="960"/>
      <c r="AW112" s="960"/>
      <c r="AX112" s="960"/>
      <c r="AY112" s="960"/>
      <c r="AZ112" s="835" t="s">
        <v>452</v>
      </c>
      <c r="BA112" s="770"/>
      <c r="BB112" s="770"/>
      <c r="BC112" s="770"/>
      <c r="BD112" s="770"/>
      <c r="BE112" s="770"/>
      <c r="BF112" s="770"/>
      <c r="BG112" s="770"/>
      <c r="BH112" s="770"/>
      <c r="BI112" s="770"/>
      <c r="BJ112" s="770"/>
      <c r="BK112" s="770"/>
      <c r="BL112" s="770"/>
      <c r="BM112" s="770"/>
      <c r="BN112" s="770"/>
      <c r="BO112" s="770"/>
      <c r="BP112" s="771"/>
      <c r="BQ112" s="836">
        <v>22939308</v>
      </c>
      <c r="BR112" s="837"/>
      <c r="BS112" s="837"/>
      <c r="BT112" s="837"/>
      <c r="BU112" s="837"/>
      <c r="BV112" s="837">
        <v>23656709</v>
      </c>
      <c r="BW112" s="837"/>
      <c r="BX112" s="837"/>
      <c r="BY112" s="837"/>
      <c r="BZ112" s="837"/>
      <c r="CA112" s="837">
        <v>23901917</v>
      </c>
      <c r="CB112" s="837"/>
      <c r="CC112" s="837"/>
      <c r="CD112" s="837"/>
      <c r="CE112" s="837"/>
      <c r="CF112" s="898">
        <v>176.5</v>
      </c>
      <c r="CG112" s="899"/>
      <c r="CH112" s="899"/>
      <c r="CI112" s="899"/>
      <c r="CJ112" s="899"/>
      <c r="CK112" s="954"/>
      <c r="CL112" s="841"/>
      <c r="CM112" s="844" t="s">
        <v>453</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443</v>
      </c>
      <c r="DH112" s="837"/>
      <c r="DI112" s="837"/>
      <c r="DJ112" s="837"/>
      <c r="DK112" s="837"/>
      <c r="DL112" s="837" t="s">
        <v>120</v>
      </c>
      <c r="DM112" s="837"/>
      <c r="DN112" s="837"/>
      <c r="DO112" s="837"/>
      <c r="DP112" s="837"/>
      <c r="DQ112" s="837" t="s">
        <v>443</v>
      </c>
      <c r="DR112" s="837"/>
      <c r="DS112" s="837"/>
      <c r="DT112" s="837"/>
      <c r="DU112" s="837"/>
      <c r="DV112" s="814" t="s">
        <v>447</v>
      </c>
      <c r="DW112" s="814"/>
      <c r="DX112" s="814"/>
      <c r="DY112" s="814"/>
      <c r="DZ112" s="815"/>
    </row>
    <row r="113" spans="1:130" s="226" customFormat="1" ht="26.25" customHeight="1" x14ac:dyDescent="0.15">
      <c r="A113" s="941"/>
      <c r="B113" s="942"/>
      <c r="C113" s="770" t="s">
        <v>454</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1719447</v>
      </c>
      <c r="AB113" s="946"/>
      <c r="AC113" s="946"/>
      <c r="AD113" s="946"/>
      <c r="AE113" s="947"/>
      <c r="AF113" s="948">
        <v>1761897</v>
      </c>
      <c r="AG113" s="946"/>
      <c r="AH113" s="946"/>
      <c r="AI113" s="946"/>
      <c r="AJ113" s="947"/>
      <c r="AK113" s="948">
        <v>1825181</v>
      </c>
      <c r="AL113" s="946"/>
      <c r="AM113" s="946"/>
      <c r="AN113" s="946"/>
      <c r="AO113" s="947"/>
      <c r="AP113" s="949">
        <v>13.5</v>
      </c>
      <c r="AQ113" s="950"/>
      <c r="AR113" s="950"/>
      <c r="AS113" s="950"/>
      <c r="AT113" s="951"/>
      <c r="AU113" s="959"/>
      <c r="AV113" s="960"/>
      <c r="AW113" s="960"/>
      <c r="AX113" s="960"/>
      <c r="AY113" s="960"/>
      <c r="AZ113" s="835" t="s">
        <v>455</v>
      </c>
      <c r="BA113" s="770"/>
      <c r="BB113" s="770"/>
      <c r="BC113" s="770"/>
      <c r="BD113" s="770"/>
      <c r="BE113" s="770"/>
      <c r="BF113" s="770"/>
      <c r="BG113" s="770"/>
      <c r="BH113" s="770"/>
      <c r="BI113" s="770"/>
      <c r="BJ113" s="770"/>
      <c r="BK113" s="770"/>
      <c r="BL113" s="770"/>
      <c r="BM113" s="770"/>
      <c r="BN113" s="770"/>
      <c r="BO113" s="770"/>
      <c r="BP113" s="771"/>
      <c r="BQ113" s="836" t="s">
        <v>456</v>
      </c>
      <c r="BR113" s="837"/>
      <c r="BS113" s="837"/>
      <c r="BT113" s="837"/>
      <c r="BU113" s="837"/>
      <c r="BV113" s="837" t="s">
        <v>443</v>
      </c>
      <c r="BW113" s="837"/>
      <c r="BX113" s="837"/>
      <c r="BY113" s="837"/>
      <c r="BZ113" s="837"/>
      <c r="CA113" s="837" t="s">
        <v>447</v>
      </c>
      <c r="CB113" s="837"/>
      <c r="CC113" s="837"/>
      <c r="CD113" s="837"/>
      <c r="CE113" s="837"/>
      <c r="CF113" s="898" t="s">
        <v>441</v>
      </c>
      <c r="CG113" s="899"/>
      <c r="CH113" s="899"/>
      <c r="CI113" s="899"/>
      <c r="CJ113" s="899"/>
      <c r="CK113" s="954"/>
      <c r="CL113" s="841"/>
      <c r="CM113" s="844" t="s">
        <v>457</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442</v>
      </c>
      <c r="DH113" s="800"/>
      <c r="DI113" s="800"/>
      <c r="DJ113" s="800"/>
      <c r="DK113" s="801"/>
      <c r="DL113" s="802" t="s">
        <v>380</v>
      </c>
      <c r="DM113" s="800"/>
      <c r="DN113" s="800"/>
      <c r="DO113" s="800"/>
      <c r="DP113" s="801"/>
      <c r="DQ113" s="802" t="s">
        <v>120</v>
      </c>
      <c r="DR113" s="800"/>
      <c r="DS113" s="800"/>
      <c r="DT113" s="800"/>
      <c r="DU113" s="801"/>
      <c r="DV113" s="847" t="s">
        <v>447</v>
      </c>
      <c r="DW113" s="848"/>
      <c r="DX113" s="848"/>
      <c r="DY113" s="848"/>
      <c r="DZ113" s="849"/>
    </row>
    <row r="114" spans="1:130" s="226" customFormat="1" ht="26.25" customHeight="1" x14ac:dyDescent="0.15">
      <c r="A114" s="941"/>
      <c r="B114" s="942"/>
      <c r="C114" s="770" t="s">
        <v>458</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t="s">
        <v>441</v>
      </c>
      <c r="AB114" s="800"/>
      <c r="AC114" s="800"/>
      <c r="AD114" s="800"/>
      <c r="AE114" s="801"/>
      <c r="AF114" s="802" t="s">
        <v>120</v>
      </c>
      <c r="AG114" s="800"/>
      <c r="AH114" s="800"/>
      <c r="AI114" s="800"/>
      <c r="AJ114" s="801"/>
      <c r="AK114" s="802" t="s">
        <v>442</v>
      </c>
      <c r="AL114" s="800"/>
      <c r="AM114" s="800"/>
      <c r="AN114" s="800"/>
      <c r="AO114" s="801"/>
      <c r="AP114" s="847" t="s">
        <v>120</v>
      </c>
      <c r="AQ114" s="848"/>
      <c r="AR114" s="848"/>
      <c r="AS114" s="848"/>
      <c r="AT114" s="849"/>
      <c r="AU114" s="959"/>
      <c r="AV114" s="960"/>
      <c r="AW114" s="960"/>
      <c r="AX114" s="960"/>
      <c r="AY114" s="960"/>
      <c r="AZ114" s="835" t="s">
        <v>459</v>
      </c>
      <c r="BA114" s="770"/>
      <c r="BB114" s="770"/>
      <c r="BC114" s="770"/>
      <c r="BD114" s="770"/>
      <c r="BE114" s="770"/>
      <c r="BF114" s="770"/>
      <c r="BG114" s="770"/>
      <c r="BH114" s="770"/>
      <c r="BI114" s="770"/>
      <c r="BJ114" s="770"/>
      <c r="BK114" s="770"/>
      <c r="BL114" s="770"/>
      <c r="BM114" s="770"/>
      <c r="BN114" s="770"/>
      <c r="BO114" s="770"/>
      <c r="BP114" s="771"/>
      <c r="BQ114" s="836">
        <v>854585</v>
      </c>
      <c r="BR114" s="837"/>
      <c r="BS114" s="837"/>
      <c r="BT114" s="837"/>
      <c r="BU114" s="837"/>
      <c r="BV114" s="837">
        <v>863322</v>
      </c>
      <c r="BW114" s="837"/>
      <c r="BX114" s="837"/>
      <c r="BY114" s="837"/>
      <c r="BZ114" s="837"/>
      <c r="CA114" s="837">
        <v>944246</v>
      </c>
      <c r="CB114" s="837"/>
      <c r="CC114" s="837"/>
      <c r="CD114" s="837"/>
      <c r="CE114" s="837"/>
      <c r="CF114" s="898">
        <v>7</v>
      </c>
      <c r="CG114" s="899"/>
      <c r="CH114" s="899"/>
      <c r="CI114" s="899"/>
      <c r="CJ114" s="899"/>
      <c r="CK114" s="954"/>
      <c r="CL114" s="841"/>
      <c r="CM114" s="844" t="s">
        <v>460</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380</v>
      </c>
      <c r="DH114" s="800"/>
      <c r="DI114" s="800"/>
      <c r="DJ114" s="800"/>
      <c r="DK114" s="801"/>
      <c r="DL114" s="802" t="s">
        <v>445</v>
      </c>
      <c r="DM114" s="800"/>
      <c r="DN114" s="800"/>
      <c r="DO114" s="800"/>
      <c r="DP114" s="801"/>
      <c r="DQ114" s="802" t="s">
        <v>442</v>
      </c>
      <c r="DR114" s="800"/>
      <c r="DS114" s="800"/>
      <c r="DT114" s="800"/>
      <c r="DU114" s="801"/>
      <c r="DV114" s="847" t="s">
        <v>446</v>
      </c>
      <c r="DW114" s="848"/>
      <c r="DX114" s="848"/>
      <c r="DY114" s="848"/>
      <c r="DZ114" s="849"/>
    </row>
    <row r="115" spans="1:130" s="226" customFormat="1" ht="26.25" customHeight="1" x14ac:dyDescent="0.15">
      <c r="A115" s="941"/>
      <c r="B115" s="942"/>
      <c r="C115" s="770" t="s">
        <v>461</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3685</v>
      </c>
      <c r="AB115" s="946"/>
      <c r="AC115" s="946"/>
      <c r="AD115" s="946"/>
      <c r="AE115" s="947"/>
      <c r="AF115" s="948">
        <v>3681</v>
      </c>
      <c r="AG115" s="946"/>
      <c r="AH115" s="946"/>
      <c r="AI115" s="946"/>
      <c r="AJ115" s="947"/>
      <c r="AK115" s="948">
        <v>2832</v>
      </c>
      <c r="AL115" s="946"/>
      <c r="AM115" s="946"/>
      <c r="AN115" s="946"/>
      <c r="AO115" s="947"/>
      <c r="AP115" s="949">
        <v>0</v>
      </c>
      <c r="AQ115" s="950"/>
      <c r="AR115" s="950"/>
      <c r="AS115" s="950"/>
      <c r="AT115" s="951"/>
      <c r="AU115" s="959"/>
      <c r="AV115" s="960"/>
      <c r="AW115" s="960"/>
      <c r="AX115" s="960"/>
      <c r="AY115" s="960"/>
      <c r="AZ115" s="835" t="s">
        <v>462</v>
      </c>
      <c r="BA115" s="770"/>
      <c r="BB115" s="770"/>
      <c r="BC115" s="770"/>
      <c r="BD115" s="770"/>
      <c r="BE115" s="770"/>
      <c r="BF115" s="770"/>
      <c r="BG115" s="770"/>
      <c r="BH115" s="770"/>
      <c r="BI115" s="770"/>
      <c r="BJ115" s="770"/>
      <c r="BK115" s="770"/>
      <c r="BL115" s="770"/>
      <c r="BM115" s="770"/>
      <c r="BN115" s="770"/>
      <c r="BO115" s="770"/>
      <c r="BP115" s="771"/>
      <c r="BQ115" s="836" t="s">
        <v>120</v>
      </c>
      <c r="BR115" s="837"/>
      <c r="BS115" s="837"/>
      <c r="BT115" s="837"/>
      <c r="BU115" s="837"/>
      <c r="BV115" s="837" t="s">
        <v>441</v>
      </c>
      <c r="BW115" s="837"/>
      <c r="BX115" s="837"/>
      <c r="BY115" s="837"/>
      <c r="BZ115" s="837"/>
      <c r="CA115" s="837" t="s">
        <v>442</v>
      </c>
      <c r="CB115" s="837"/>
      <c r="CC115" s="837"/>
      <c r="CD115" s="837"/>
      <c r="CE115" s="837"/>
      <c r="CF115" s="898" t="s">
        <v>445</v>
      </c>
      <c r="CG115" s="899"/>
      <c r="CH115" s="899"/>
      <c r="CI115" s="899"/>
      <c r="CJ115" s="899"/>
      <c r="CK115" s="954"/>
      <c r="CL115" s="841"/>
      <c r="CM115" s="835" t="s">
        <v>463</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445</v>
      </c>
      <c r="DH115" s="800"/>
      <c r="DI115" s="800"/>
      <c r="DJ115" s="800"/>
      <c r="DK115" s="801"/>
      <c r="DL115" s="802" t="s">
        <v>120</v>
      </c>
      <c r="DM115" s="800"/>
      <c r="DN115" s="800"/>
      <c r="DO115" s="800"/>
      <c r="DP115" s="801"/>
      <c r="DQ115" s="802" t="s">
        <v>445</v>
      </c>
      <c r="DR115" s="800"/>
      <c r="DS115" s="800"/>
      <c r="DT115" s="800"/>
      <c r="DU115" s="801"/>
      <c r="DV115" s="847" t="s">
        <v>443</v>
      </c>
      <c r="DW115" s="848"/>
      <c r="DX115" s="848"/>
      <c r="DY115" s="848"/>
      <c r="DZ115" s="849"/>
    </row>
    <row r="116" spans="1:130" s="226" customFormat="1" ht="26.25" customHeight="1" x14ac:dyDescent="0.15">
      <c r="A116" s="943"/>
      <c r="B116" s="944"/>
      <c r="C116" s="903" t="s">
        <v>464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692</v>
      </c>
      <c r="AB116" s="800"/>
      <c r="AC116" s="800"/>
      <c r="AD116" s="800"/>
      <c r="AE116" s="801"/>
      <c r="AF116" s="802">
        <v>403</v>
      </c>
      <c r="AG116" s="800"/>
      <c r="AH116" s="800"/>
      <c r="AI116" s="800"/>
      <c r="AJ116" s="801"/>
      <c r="AK116" s="802">
        <v>23</v>
      </c>
      <c r="AL116" s="800"/>
      <c r="AM116" s="800"/>
      <c r="AN116" s="800"/>
      <c r="AO116" s="801"/>
      <c r="AP116" s="847">
        <v>0</v>
      </c>
      <c r="AQ116" s="848"/>
      <c r="AR116" s="848"/>
      <c r="AS116" s="848"/>
      <c r="AT116" s="849"/>
      <c r="AU116" s="959"/>
      <c r="AV116" s="960"/>
      <c r="AW116" s="960"/>
      <c r="AX116" s="960"/>
      <c r="AY116" s="960"/>
      <c r="AZ116" s="886" t="s">
        <v>465</v>
      </c>
      <c r="BA116" s="887"/>
      <c r="BB116" s="887"/>
      <c r="BC116" s="887"/>
      <c r="BD116" s="887"/>
      <c r="BE116" s="887"/>
      <c r="BF116" s="887"/>
      <c r="BG116" s="887"/>
      <c r="BH116" s="887"/>
      <c r="BI116" s="887"/>
      <c r="BJ116" s="887"/>
      <c r="BK116" s="887"/>
      <c r="BL116" s="887"/>
      <c r="BM116" s="887"/>
      <c r="BN116" s="887"/>
      <c r="BO116" s="887"/>
      <c r="BP116" s="888"/>
      <c r="BQ116" s="836" t="s">
        <v>445</v>
      </c>
      <c r="BR116" s="837"/>
      <c r="BS116" s="837"/>
      <c r="BT116" s="837"/>
      <c r="BU116" s="837"/>
      <c r="BV116" s="837" t="s">
        <v>446</v>
      </c>
      <c r="BW116" s="837"/>
      <c r="BX116" s="837"/>
      <c r="BY116" s="837"/>
      <c r="BZ116" s="837"/>
      <c r="CA116" s="837" t="s">
        <v>447</v>
      </c>
      <c r="CB116" s="837"/>
      <c r="CC116" s="837"/>
      <c r="CD116" s="837"/>
      <c r="CE116" s="837"/>
      <c r="CF116" s="898" t="s">
        <v>380</v>
      </c>
      <c r="CG116" s="899"/>
      <c r="CH116" s="899"/>
      <c r="CI116" s="899"/>
      <c r="CJ116" s="899"/>
      <c r="CK116" s="954"/>
      <c r="CL116" s="841"/>
      <c r="CM116" s="844" t="s">
        <v>466</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380</v>
      </c>
      <c r="DH116" s="800"/>
      <c r="DI116" s="800"/>
      <c r="DJ116" s="800"/>
      <c r="DK116" s="801"/>
      <c r="DL116" s="802" t="s">
        <v>456</v>
      </c>
      <c r="DM116" s="800"/>
      <c r="DN116" s="800"/>
      <c r="DO116" s="800"/>
      <c r="DP116" s="801"/>
      <c r="DQ116" s="802" t="s">
        <v>456</v>
      </c>
      <c r="DR116" s="800"/>
      <c r="DS116" s="800"/>
      <c r="DT116" s="800"/>
      <c r="DU116" s="801"/>
      <c r="DV116" s="847" t="s">
        <v>447</v>
      </c>
      <c r="DW116" s="848"/>
      <c r="DX116" s="848"/>
      <c r="DY116" s="848"/>
      <c r="DZ116" s="849"/>
    </row>
    <row r="117" spans="1:130" s="226" customFormat="1" ht="26.25" customHeight="1" x14ac:dyDescent="0.15">
      <c r="A117" s="924" t="s">
        <v>177</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467</v>
      </c>
      <c r="Z117" s="926"/>
      <c r="AA117" s="931">
        <v>6788407</v>
      </c>
      <c r="AB117" s="932"/>
      <c r="AC117" s="932"/>
      <c r="AD117" s="932"/>
      <c r="AE117" s="933"/>
      <c r="AF117" s="934">
        <v>6549638</v>
      </c>
      <c r="AG117" s="932"/>
      <c r="AH117" s="932"/>
      <c r="AI117" s="932"/>
      <c r="AJ117" s="933"/>
      <c r="AK117" s="934">
        <v>6328813</v>
      </c>
      <c r="AL117" s="932"/>
      <c r="AM117" s="932"/>
      <c r="AN117" s="932"/>
      <c r="AO117" s="933"/>
      <c r="AP117" s="935"/>
      <c r="AQ117" s="936"/>
      <c r="AR117" s="936"/>
      <c r="AS117" s="936"/>
      <c r="AT117" s="937"/>
      <c r="AU117" s="959"/>
      <c r="AV117" s="960"/>
      <c r="AW117" s="960"/>
      <c r="AX117" s="960"/>
      <c r="AY117" s="960"/>
      <c r="AZ117" s="886" t="s">
        <v>468</v>
      </c>
      <c r="BA117" s="887"/>
      <c r="BB117" s="887"/>
      <c r="BC117" s="887"/>
      <c r="BD117" s="887"/>
      <c r="BE117" s="887"/>
      <c r="BF117" s="887"/>
      <c r="BG117" s="887"/>
      <c r="BH117" s="887"/>
      <c r="BI117" s="887"/>
      <c r="BJ117" s="887"/>
      <c r="BK117" s="887"/>
      <c r="BL117" s="887"/>
      <c r="BM117" s="887"/>
      <c r="BN117" s="887"/>
      <c r="BO117" s="887"/>
      <c r="BP117" s="888"/>
      <c r="BQ117" s="836" t="s">
        <v>441</v>
      </c>
      <c r="BR117" s="837"/>
      <c r="BS117" s="837"/>
      <c r="BT117" s="837"/>
      <c r="BU117" s="837"/>
      <c r="BV117" s="837" t="s">
        <v>441</v>
      </c>
      <c r="BW117" s="837"/>
      <c r="BX117" s="837"/>
      <c r="BY117" s="837"/>
      <c r="BZ117" s="837"/>
      <c r="CA117" s="837" t="s">
        <v>447</v>
      </c>
      <c r="CB117" s="837"/>
      <c r="CC117" s="837"/>
      <c r="CD117" s="837"/>
      <c r="CE117" s="837"/>
      <c r="CF117" s="898" t="s">
        <v>442</v>
      </c>
      <c r="CG117" s="899"/>
      <c r="CH117" s="899"/>
      <c r="CI117" s="899"/>
      <c r="CJ117" s="899"/>
      <c r="CK117" s="954"/>
      <c r="CL117" s="841"/>
      <c r="CM117" s="844" t="s">
        <v>469</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120</v>
      </c>
      <c r="DH117" s="800"/>
      <c r="DI117" s="800"/>
      <c r="DJ117" s="800"/>
      <c r="DK117" s="801"/>
      <c r="DL117" s="802" t="s">
        <v>441</v>
      </c>
      <c r="DM117" s="800"/>
      <c r="DN117" s="800"/>
      <c r="DO117" s="800"/>
      <c r="DP117" s="801"/>
      <c r="DQ117" s="802" t="s">
        <v>441</v>
      </c>
      <c r="DR117" s="800"/>
      <c r="DS117" s="800"/>
      <c r="DT117" s="800"/>
      <c r="DU117" s="801"/>
      <c r="DV117" s="847" t="s">
        <v>380</v>
      </c>
      <c r="DW117" s="848"/>
      <c r="DX117" s="848"/>
      <c r="DY117" s="848"/>
      <c r="DZ117" s="849"/>
    </row>
    <row r="118" spans="1:130" s="226" customFormat="1" ht="26.25" customHeight="1" x14ac:dyDescent="0.15">
      <c r="A118" s="924" t="s">
        <v>435</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433</v>
      </c>
      <c r="AB118" s="925"/>
      <c r="AC118" s="925"/>
      <c r="AD118" s="925"/>
      <c r="AE118" s="926"/>
      <c r="AF118" s="927" t="s">
        <v>297</v>
      </c>
      <c r="AG118" s="925"/>
      <c r="AH118" s="925"/>
      <c r="AI118" s="925"/>
      <c r="AJ118" s="926"/>
      <c r="AK118" s="927" t="s">
        <v>296</v>
      </c>
      <c r="AL118" s="925"/>
      <c r="AM118" s="925"/>
      <c r="AN118" s="925"/>
      <c r="AO118" s="926"/>
      <c r="AP118" s="928" t="s">
        <v>434</v>
      </c>
      <c r="AQ118" s="929"/>
      <c r="AR118" s="929"/>
      <c r="AS118" s="929"/>
      <c r="AT118" s="930"/>
      <c r="AU118" s="959"/>
      <c r="AV118" s="960"/>
      <c r="AW118" s="960"/>
      <c r="AX118" s="960"/>
      <c r="AY118" s="960"/>
      <c r="AZ118" s="902" t="s">
        <v>470</v>
      </c>
      <c r="BA118" s="903"/>
      <c r="BB118" s="903"/>
      <c r="BC118" s="903"/>
      <c r="BD118" s="903"/>
      <c r="BE118" s="903"/>
      <c r="BF118" s="903"/>
      <c r="BG118" s="903"/>
      <c r="BH118" s="903"/>
      <c r="BI118" s="903"/>
      <c r="BJ118" s="903"/>
      <c r="BK118" s="903"/>
      <c r="BL118" s="903"/>
      <c r="BM118" s="903"/>
      <c r="BN118" s="903"/>
      <c r="BO118" s="903"/>
      <c r="BP118" s="904"/>
      <c r="BQ118" s="905" t="s">
        <v>441</v>
      </c>
      <c r="BR118" s="868"/>
      <c r="BS118" s="868"/>
      <c r="BT118" s="868"/>
      <c r="BU118" s="868"/>
      <c r="BV118" s="868" t="s">
        <v>380</v>
      </c>
      <c r="BW118" s="868"/>
      <c r="BX118" s="868"/>
      <c r="BY118" s="868"/>
      <c r="BZ118" s="868"/>
      <c r="CA118" s="868" t="s">
        <v>120</v>
      </c>
      <c r="CB118" s="868"/>
      <c r="CC118" s="868"/>
      <c r="CD118" s="868"/>
      <c r="CE118" s="868"/>
      <c r="CF118" s="898" t="s">
        <v>442</v>
      </c>
      <c r="CG118" s="899"/>
      <c r="CH118" s="899"/>
      <c r="CI118" s="899"/>
      <c r="CJ118" s="899"/>
      <c r="CK118" s="954"/>
      <c r="CL118" s="841"/>
      <c r="CM118" s="844" t="s">
        <v>471</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447</v>
      </c>
      <c r="DH118" s="800"/>
      <c r="DI118" s="800"/>
      <c r="DJ118" s="800"/>
      <c r="DK118" s="801"/>
      <c r="DL118" s="802" t="s">
        <v>445</v>
      </c>
      <c r="DM118" s="800"/>
      <c r="DN118" s="800"/>
      <c r="DO118" s="800"/>
      <c r="DP118" s="801"/>
      <c r="DQ118" s="802" t="s">
        <v>442</v>
      </c>
      <c r="DR118" s="800"/>
      <c r="DS118" s="800"/>
      <c r="DT118" s="800"/>
      <c r="DU118" s="801"/>
      <c r="DV118" s="847" t="s">
        <v>443</v>
      </c>
      <c r="DW118" s="848"/>
      <c r="DX118" s="848"/>
      <c r="DY118" s="848"/>
      <c r="DZ118" s="849"/>
    </row>
    <row r="119" spans="1:130" s="226" customFormat="1" ht="26.25" customHeight="1" x14ac:dyDescent="0.15">
      <c r="A119" s="838" t="s">
        <v>438</v>
      </c>
      <c r="B119" s="839"/>
      <c r="C119" s="914" t="s">
        <v>439</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442</v>
      </c>
      <c r="AB119" s="918"/>
      <c r="AC119" s="918"/>
      <c r="AD119" s="918"/>
      <c r="AE119" s="919"/>
      <c r="AF119" s="920" t="s">
        <v>445</v>
      </c>
      <c r="AG119" s="918"/>
      <c r="AH119" s="918"/>
      <c r="AI119" s="918"/>
      <c r="AJ119" s="919"/>
      <c r="AK119" s="920" t="s">
        <v>441</v>
      </c>
      <c r="AL119" s="918"/>
      <c r="AM119" s="918"/>
      <c r="AN119" s="918"/>
      <c r="AO119" s="919"/>
      <c r="AP119" s="921" t="s">
        <v>447</v>
      </c>
      <c r="AQ119" s="922"/>
      <c r="AR119" s="922"/>
      <c r="AS119" s="922"/>
      <c r="AT119" s="923"/>
      <c r="AU119" s="961"/>
      <c r="AV119" s="962"/>
      <c r="AW119" s="962"/>
      <c r="AX119" s="962"/>
      <c r="AY119" s="962"/>
      <c r="AZ119" s="257" t="s">
        <v>177</v>
      </c>
      <c r="BA119" s="257"/>
      <c r="BB119" s="257"/>
      <c r="BC119" s="257"/>
      <c r="BD119" s="257"/>
      <c r="BE119" s="257"/>
      <c r="BF119" s="257"/>
      <c r="BG119" s="257"/>
      <c r="BH119" s="257"/>
      <c r="BI119" s="257"/>
      <c r="BJ119" s="257"/>
      <c r="BK119" s="257"/>
      <c r="BL119" s="257"/>
      <c r="BM119" s="257"/>
      <c r="BN119" s="257"/>
      <c r="BO119" s="900" t="s">
        <v>472</v>
      </c>
      <c r="BP119" s="901"/>
      <c r="BQ119" s="905">
        <v>60109721</v>
      </c>
      <c r="BR119" s="868"/>
      <c r="BS119" s="868"/>
      <c r="BT119" s="868"/>
      <c r="BU119" s="868"/>
      <c r="BV119" s="868">
        <v>58169160</v>
      </c>
      <c r="BW119" s="868"/>
      <c r="BX119" s="868"/>
      <c r="BY119" s="868"/>
      <c r="BZ119" s="868"/>
      <c r="CA119" s="868">
        <v>58803341</v>
      </c>
      <c r="CB119" s="868"/>
      <c r="CC119" s="868"/>
      <c r="CD119" s="868"/>
      <c r="CE119" s="868"/>
      <c r="CF119" s="766"/>
      <c r="CG119" s="767"/>
      <c r="CH119" s="767"/>
      <c r="CI119" s="767"/>
      <c r="CJ119" s="857"/>
      <c r="CK119" s="955"/>
      <c r="CL119" s="843"/>
      <c r="CM119" s="861" t="s">
        <v>473</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22098</v>
      </c>
      <c r="DH119" s="783"/>
      <c r="DI119" s="783"/>
      <c r="DJ119" s="783"/>
      <c r="DK119" s="784"/>
      <c r="DL119" s="785">
        <v>18432</v>
      </c>
      <c r="DM119" s="783"/>
      <c r="DN119" s="783"/>
      <c r="DO119" s="783"/>
      <c r="DP119" s="784"/>
      <c r="DQ119" s="785">
        <v>15600</v>
      </c>
      <c r="DR119" s="783"/>
      <c r="DS119" s="783"/>
      <c r="DT119" s="783"/>
      <c r="DU119" s="784"/>
      <c r="DV119" s="871">
        <v>0.1</v>
      </c>
      <c r="DW119" s="872"/>
      <c r="DX119" s="872"/>
      <c r="DY119" s="872"/>
      <c r="DZ119" s="873"/>
    </row>
    <row r="120" spans="1:130" s="226" customFormat="1" ht="26.25" customHeight="1" x14ac:dyDescent="0.15">
      <c r="A120" s="840"/>
      <c r="B120" s="841"/>
      <c r="C120" s="844" t="s">
        <v>449</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443</v>
      </c>
      <c r="AB120" s="800"/>
      <c r="AC120" s="800"/>
      <c r="AD120" s="800"/>
      <c r="AE120" s="801"/>
      <c r="AF120" s="802" t="s">
        <v>380</v>
      </c>
      <c r="AG120" s="800"/>
      <c r="AH120" s="800"/>
      <c r="AI120" s="800"/>
      <c r="AJ120" s="801"/>
      <c r="AK120" s="802" t="s">
        <v>441</v>
      </c>
      <c r="AL120" s="800"/>
      <c r="AM120" s="800"/>
      <c r="AN120" s="800"/>
      <c r="AO120" s="801"/>
      <c r="AP120" s="847" t="s">
        <v>120</v>
      </c>
      <c r="AQ120" s="848"/>
      <c r="AR120" s="848"/>
      <c r="AS120" s="848"/>
      <c r="AT120" s="849"/>
      <c r="AU120" s="906" t="s">
        <v>474</v>
      </c>
      <c r="AV120" s="907"/>
      <c r="AW120" s="907"/>
      <c r="AX120" s="907"/>
      <c r="AY120" s="908"/>
      <c r="AZ120" s="883" t="s">
        <v>475</v>
      </c>
      <c r="BA120" s="828"/>
      <c r="BB120" s="828"/>
      <c r="BC120" s="828"/>
      <c r="BD120" s="828"/>
      <c r="BE120" s="828"/>
      <c r="BF120" s="828"/>
      <c r="BG120" s="828"/>
      <c r="BH120" s="828"/>
      <c r="BI120" s="828"/>
      <c r="BJ120" s="828"/>
      <c r="BK120" s="828"/>
      <c r="BL120" s="828"/>
      <c r="BM120" s="828"/>
      <c r="BN120" s="828"/>
      <c r="BO120" s="828"/>
      <c r="BP120" s="829"/>
      <c r="BQ120" s="884">
        <v>10416478</v>
      </c>
      <c r="BR120" s="865"/>
      <c r="BS120" s="865"/>
      <c r="BT120" s="865"/>
      <c r="BU120" s="865"/>
      <c r="BV120" s="865">
        <v>10348762</v>
      </c>
      <c r="BW120" s="865"/>
      <c r="BX120" s="865"/>
      <c r="BY120" s="865"/>
      <c r="BZ120" s="865"/>
      <c r="CA120" s="865">
        <v>8870383</v>
      </c>
      <c r="CB120" s="865"/>
      <c r="CC120" s="865"/>
      <c r="CD120" s="865"/>
      <c r="CE120" s="865"/>
      <c r="CF120" s="889">
        <v>65.5</v>
      </c>
      <c r="CG120" s="890"/>
      <c r="CH120" s="890"/>
      <c r="CI120" s="890"/>
      <c r="CJ120" s="890"/>
      <c r="CK120" s="891" t="s">
        <v>476</v>
      </c>
      <c r="CL120" s="875"/>
      <c r="CM120" s="875"/>
      <c r="CN120" s="875"/>
      <c r="CO120" s="876"/>
      <c r="CP120" s="895" t="s">
        <v>477</v>
      </c>
      <c r="CQ120" s="896"/>
      <c r="CR120" s="896"/>
      <c r="CS120" s="896"/>
      <c r="CT120" s="896"/>
      <c r="CU120" s="896"/>
      <c r="CV120" s="896"/>
      <c r="CW120" s="896"/>
      <c r="CX120" s="896"/>
      <c r="CY120" s="896"/>
      <c r="CZ120" s="896"/>
      <c r="DA120" s="896"/>
      <c r="DB120" s="896"/>
      <c r="DC120" s="896"/>
      <c r="DD120" s="896"/>
      <c r="DE120" s="896"/>
      <c r="DF120" s="897"/>
      <c r="DG120" s="884">
        <v>15184252</v>
      </c>
      <c r="DH120" s="865"/>
      <c r="DI120" s="865"/>
      <c r="DJ120" s="865"/>
      <c r="DK120" s="865"/>
      <c r="DL120" s="865">
        <v>15782964</v>
      </c>
      <c r="DM120" s="865"/>
      <c r="DN120" s="865"/>
      <c r="DO120" s="865"/>
      <c r="DP120" s="865"/>
      <c r="DQ120" s="865">
        <v>16087035</v>
      </c>
      <c r="DR120" s="865"/>
      <c r="DS120" s="865"/>
      <c r="DT120" s="865"/>
      <c r="DU120" s="865"/>
      <c r="DV120" s="866">
        <v>118.8</v>
      </c>
      <c r="DW120" s="866"/>
      <c r="DX120" s="866"/>
      <c r="DY120" s="866"/>
      <c r="DZ120" s="867"/>
    </row>
    <row r="121" spans="1:130" s="226" customFormat="1" ht="26.25" customHeight="1" x14ac:dyDescent="0.15">
      <c r="A121" s="840"/>
      <c r="B121" s="841"/>
      <c r="C121" s="886" t="s">
        <v>478</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447</v>
      </c>
      <c r="AB121" s="800"/>
      <c r="AC121" s="800"/>
      <c r="AD121" s="800"/>
      <c r="AE121" s="801"/>
      <c r="AF121" s="802" t="s">
        <v>447</v>
      </c>
      <c r="AG121" s="800"/>
      <c r="AH121" s="800"/>
      <c r="AI121" s="800"/>
      <c r="AJ121" s="801"/>
      <c r="AK121" s="802" t="s">
        <v>447</v>
      </c>
      <c r="AL121" s="800"/>
      <c r="AM121" s="800"/>
      <c r="AN121" s="800"/>
      <c r="AO121" s="801"/>
      <c r="AP121" s="847" t="s">
        <v>443</v>
      </c>
      <c r="AQ121" s="848"/>
      <c r="AR121" s="848"/>
      <c r="AS121" s="848"/>
      <c r="AT121" s="849"/>
      <c r="AU121" s="909"/>
      <c r="AV121" s="910"/>
      <c r="AW121" s="910"/>
      <c r="AX121" s="910"/>
      <c r="AY121" s="911"/>
      <c r="AZ121" s="835" t="s">
        <v>479</v>
      </c>
      <c r="BA121" s="770"/>
      <c r="BB121" s="770"/>
      <c r="BC121" s="770"/>
      <c r="BD121" s="770"/>
      <c r="BE121" s="770"/>
      <c r="BF121" s="770"/>
      <c r="BG121" s="770"/>
      <c r="BH121" s="770"/>
      <c r="BI121" s="770"/>
      <c r="BJ121" s="770"/>
      <c r="BK121" s="770"/>
      <c r="BL121" s="770"/>
      <c r="BM121" s="770"/>
      <c r="BN121" s="770"/>
      <c r="BO121" s="770"/>
      <c r="BP121" s="771"/>
      <c r="BQ121" s="836">
        <v>491989</v>
      </c>
      <c r="BR121" s="837"/>
      <c r="BS121" s="837"/>
      <c r="BT121" s="837"/>
      <c r="BU121" s="837"/>
      <c r="BV121" s="837">
        <v>436694</v>
      </c>
      <c r="BW121" s="837"/>
      <c r="BX121" s="837"/>
      <c r="BY121" s="837"/>
      <c r="BZ121" s="837"/>
      <c r="CA121" s="837">
        <v>389078</v>
      </c>
      <c r="CB121" s="837"/>
      <c r="CC121" s="837"/>
      <c r="CD121" s="837"/>
      <c r="CE121" s="837"/>
      <c r="CF121" s="898">
        <v>2.9</v>
      </c>
      <c r="CG121" s="899"/>
      <c r="CH121" s="899"/>
      <c r="CI121" s="899"/>
      <c r="CJ121" s="899"/>
      <c r="CK121" s="892"/>
      <c r="CL121" s="878"/>
      <c r="CM121" s="878"/>
      <c r="CN121" s="878"/>
      <c r="CO121" s="879"/>
      <c r="CP121" s="858" t="s">
        <v>480</v>
      </c>
      <c r="CQ121" s="859"/>
      <c r="CR121" s="859"/>
      <c r="CS121" s="859"/>
      <c r="CT121" s="859"/>
      <c r="CU121" s="859"/>
      <c r="CV121" s="859"/>
      <c r="CW121" s="859"/>
      <c r="CX121" s="859"/>
      <c r="CY121" s="859"/>
      <c r="CZ121" s="859"/>
      <c r="DA121" s="859"/>
      <c r="DB121" s="859"/>
      <c r="DC121" s="859"/>
      <c r="DD121" s="859"/>
      <c r="DE121" s="859"/>
      <c r="DF121" s="860"/>
      <c r="DG121" s="836">
        <v>3744080</v>
      </c>
      <c r="DH121" s="837"/>
      <c r="DI121" s="837"/>
      <c r="DJ121" s="837"/>
      <c r="DK121" s="837"/>
      <c r="DL121" s="837">
        <v>4135232</v>
      </c>
      <c r="DM121" s="837"/>
      <c r="DN121" s="837"/>
      <c r="DO121" s="837"/>
      <c r="DP121" s="837"/>
      <c r="DQ121" s="837">
        <v>4289605</v>
      </c>
      <c r="DR121" s="837"/>
      <c r="DS121" s="837"/>
      <c r="DT121" s="837"/>
      <c r="DU121" s="837"/>
      <c r="DV121" s="814">
        <v>31.7</v>
      </c>
      <c r="DW121" s="814"/>
      <c r="DX121" s="814"/>
      <c r="DY121" s="814"/>
      <c r="DZ121" s="815"/>
    </row>
    <row r="122" spans="1:130" s="226" customFormat="1" ht="26.25" customHeight="1" x14ac:dyDescent="0.15">
      <c r="A122" s="840"/>
      <c r="B122" s="841"/>
      <c r="C122" s="844" t="s">
        <v>460</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443</v>
      </c>
      <c r="AB122" s="800"/>
      <c r="AC122" s="800"/>
      <c r="AD122" s="800"/>
      <c r="AE122" s="801"/>
      <c r="AF122" s="802" t="s">
        <v>442</v>
      </c>
      <c r="AG122" s="800"/>
      <c r="AH122" s="800"/>
      <c r="AI122" s="800"/>
      <c r="AJ122" s="801"/>
      <c r="AK122" s="802" t="s">
        <v>380</v>
      </c>
      <c r="AL122" s="800"/>
      <c r="AM122" s="800"/>
      <c r="AN122" s="800"/>
      <c r="AO122" s="801"/>
      <c r="AP122" s="847" t="s">
        <v>441</v>
      </c>
      <c r="AQ122" s="848"/>
      <c r="AR122" s="848"/>
      <c r="AS122" s="848"/>
      <c r="AT122" s="849"/>
      <c r="AU122" s="909"/>
      <c r="AV122" s="910"/>
      <c r="AW122" s="910"/>
      <c r="AX122" s="910"/>
      <c r="AY122" s="911"/>
      <c r="AZ122" s="902" t="s">
        <v>481</v>
      </c>
      <c r="BA122" s="903"/>
      <c r="BB122" s="903"/>
      <c r="BC122" s="903"/>
      <c r="BD122" s="903"/>
      <c r="BE122" s="903"/>
      <c r="BF122" s="903"/>
      <c r="BG122" s="903"/>
      <c r="BH122" s="903"/>
      <c r="BI122" s="903"/>
      <c r="BJ122" s="903"/>
      <c r="BK122" s="903"/>
      <c r="BL122" s="903"/>
      <c r="BM122" s="903"/>
      <c r="BN122" s="903"/>
      <c r="BO122" s="903"/>
      <c r="BP122" s="904"/>
      <c r="BQ122" s="905">
        <v>42809730</v>
      </c>
      <c r="BR122" s="868"/>
      <c r="BS122" s="868"/>
      <c r="BT122" s="868"/>
      <c r="BU122" s="868"/>
      <c r="BV122" s="868">
        <v>41057565</v>
      </c>
      <c r="BW122" s="868"/>
      <c r="BX122" s="868"/>
      <c r="BY122" s="868"/>
      <c r="BZ122" s="868"/>
      <c r="CA122" s="868">
        <v>40415756</v>
      </c>
      <c r="CB122" s="868"/>
      <c r="CC122" s="868"/>
      <c r="CD122" s="868"/>
      <c r="CE122" s="868"/>
      <c r="CF122" s="869">
        <v>298.5</v>
      </c>
      <c r="CG122" s="870"/>
      <c r="CH122" s="870"/>
      <c r="CI122" s="870"/>
      <c r="CJ122" s="870"/>
      <c r="CK122" s="892"/>
      <c r="CL122" s="878"/>
      <c r="CM122" s="878"/>
      <c r="CN122" s="878"/>
      <c r="CO122" s="879"/>
      <c r="CP122" s="858" t="s">
        <v>482</v>
      </c>
      <c r="CQ122" s="859"/>
      <c r="CR122" s="859"/>
      <c r="CS122" s="859"/>
      <c r="CT122" s="859"/>
      <c r="CU122" s="859"/>
      <c r="CV122" s="859"/>
      <c r="CW122" s="859"/>
      <c r="CX122" s="859"/>
      <c r="CY122" s="859"/>
      <c r="CZ122" s="859"/>
      <c r="DA122" s="859"/>
      <c r="DB122" s="859"/>
      <c r="DC122" s="859"/>
      <c r="DD122" s="859"/>
      <c r="DE122" s="859"/>
      <c r="DF122" s="860"/>
      <c r="DG122" s="836">
        <v>3292748</v>
      </c>
      <c r="DH122" s="837"/>
      <c r="DI122" s="837"/>
      <c r="DJ122" s="837"/>
      <c r="DK122" s="837"/>
      <c r="DL122" s="837">
        <v>3082988</v>
      </c>
      <c r="DM122" s="837"/>
      <c r="DN122" s="837"/>
      <c r="DO122" s="837"/>
      <c r="DP122" s="837"/>
      <c r="DQ122" s="837">
        <v>2922999</v>
      </c>
      <c r="DR122" s="837"/>
      <c r="DS122" s="837"/>
      <c r="DT122" s="837"/>
      <c r="DU122" s="837"/>
      <c r="DV122" s="814">
        <v>21.6</v>
      </c>
      <c r="DW122" s="814"/>
      <c r="DX122" s="814"/>
      <c r="DY122" s="814"/>
      <c r="DZ122" s="815"/>
    </row>
    <row r="123" spans="1:130" s="226" customFormat="1" ht="26.25" customHeight="1" x14ac:dyDescent="0.15">
      <c r="A123" s="840"/>
      <c r="B123" s="841"/>
      <c r="C123" s="844" t="s">
        <v>466</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380</v>
      </c>
      <c r="AB123" s="800"/>
      <c r="AC123" s="800"/>
      <c r="AD123" s="800"/>
      <c r="AE123" s="801"/>
      <c r="AF123" s="802" t="s">
        <v>380</v>
      </c>
      <c r="AG123" s="800"/>
      <c r="AH123" s="800"/>
      <c r="AI123" s="800"/>
      <c r="AJ123" s="801"/>
      <c r="AK123" s="802" t="s">
        <v>443</v>
      </c>
      <c r="AL123" s="800"/>
      <c r="AM123" s="800"/>
      <c r="AN123" s="800"/>
      <c r="AO123" s="801"/>
      <c r="AP123" s="847" t="s">
        <v>442</v>
      </c>
      <c r="AQ123" s="848"/>
      <c r="AR123" s="848"/>
      <c r="AS123" s="848"/>
      <c r="AT123" s="849"/>
      <c r="AU123" s="912"/>
      <c r="AV123" s="913"/>
      <c r="AW123" s="913"/>
      <c r="AX123" s="913"/>
      <c r="AY123" s="913"/>
      <c r="AZ123" s="257" t="s">
        <v>177</v>
      </c>
      <c r="BA123" s="257"/>
      <c r="BB123" s="257"/>
      <c r="BC123" s="257"/>
      <c r="BD123" s="257"/>
      <c r="BE123" s="257"/>
      <c r="BF123" s="257"/>
      <c r="BG123" s="257"/>
      <c r="BH123" s="257"/>
      <c r="BI123" s="257"/>
      <c r="BJ123" s="257"/>
      <c r="BK123" s="257"/>
      <c r="BL123" s="257"/>
      <c r="BM123" s="257"/>
      <c r="BN123" s="257"/>
      <c r="BO123" s="900" t="s">
        <v>483</v>
      </c>
      <c r="BP123" s="901"/>
      <c r="BQ123" s="855">
        <v>53718197</v>
      </c>
      <c r="BR123" s="856"/>
      <c r="BS123" s="856"/>
      <c r="BT123" s="856"/>
      <c r="BU123" s="856"/>
      <c r="BV123" s="856">
        <v>51843021</v>
      </c>
      <c r="BW123" s="856"/>
      <c r="BX123" s="856"/>
      <c r="BY123" s="856"/>
      <c r="BZ123" s="856"/>
      <c r="CA123" s="856">
        <v>49675217</v>
      </c>
      <c r="CB123" s="856"/>
      <c r="CC123" s="856"/>
      <c r="CD123" s="856"/>
      <c r="CE123" s="856"/>
      <c r="CF123" s="766"/>
      <c r="CG123" s="767"/>
      <c r="CH123" s="767"/>
      <c r="CI123" s="767"/>
      <c r="CJ123" s="857"/>
      <c r="CK123" s="892"/>
      <c r="CL123" s="878"/>
      <c r="CM123" s="878"/>
      <c r="CN123" s="878"/>
      <c r="CO123" s="879"/>
      <c r="CP123" s="858" t="s">
        <v>484</v>
      </c>
      <c r="CQ123" s="859"/>
      <c r="CR123" s="859"/>
      <c r="CS123" s="859"/>
      <c r="CT123" s="859"/>
      <c r="CU123" s="859"/>
      <c r="CV123" s="859"/>
      <c r="CW123" s="859"/>
      <c r="CX123" s="859"/>
      <c r="CY123" s="859"/>
      <c r="CZ123" s="859"/>
      <c r="DA123" s="859"/>
      <c r="DB123" s="859"/>
      <c r="DC123" s="859"/>
      <c r="DD123" s="859"/>
      <c r="DE123" s="859"/>
      <c r="DF123" s="860"/>
      <c r="DG123" s="799">
        <v>542997</v>
      </c>
      <c r="DH123" s="800"/>
      <c r="DI123" s="800"/>
      <c r="DJ123" s="800"/>
      <c r="DK123" s="801"/>
      <c r="DL123" s="802">
        <v>502056</v>
      </c>
      <c r="DM123" s="800"/>
      <c r="DN123" s="800"/>
      <c r="DO123" s="800"/>
      <c r="DP123" s="801"/>
      <c r="DQ123" s="802">
        <v>459598</v>
      </c>
      <c r="DR123" s="800"/>
      <c r="DS123" s="800"/>
      <c r="DT123" s="800"/>
      <c r="DU123" s="801"/>
      <c r="DV123" s="847">
        <v>3.4</v>
      </c>
      <c r="DW123" s="848"/>
      <c r="DX123" s="848"/>
      <c r="DY123" s="848"/>
      <c r="DZ123" s="849"/>
    </row>
    <row r="124" spans="1:130" s="226" customFormat="1" ht="26.25" customHeight="1" thickBot="1" x14ac:dyDescent="0.2">
      <c r="A124" s="840"/>
      <c r="B124" s="841"/>
      <c r="C124" s="844" t="s">
        <v>469</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120</v>
      </c>
      <c r="AB124" s="800"/>
      <c r="AC124" s="800"/>
      <c r="AD124" s="800"/>
      <c r="AE124" s="801"/>
      <c r="AF124" s="802" t="s">
        <v>120</v>
      </c>
      <c r="AG124" s="800"/>
      <c r="AH124" s="800"/>
      <c r="AI124" s="800"/>
      <c r="AJ124" s="801"/>
      <c r="AK124" s="802" t="s">
        <v>443</v>
      </c>
      <c r="AL124" s="800"/>
      <c r="AM124" s="800"/>
      <c r="AN124" s="800"/>
      <c r="AO124" s="801"/>
      <c r="AP124" s="847" t="s">
        <v>120</v>
      </c>
      <c r="AQ124" s="848"/>
      <c r="AR124" s="848"/>
      <c r="AS124" s="848"/>
      <c r="AT124" s="849"/>
      <c r="AU124" s="850" t="s">
        <v>485</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43.8</v>
      </c>
      <c r="BR124" s="854"/>
      <c r="BS124" s="854"/>
      <c r="BT124" s="854"/>
      <c r="BU124" s="854"/>
      <c r="BV124" s="854">
        <v>45</v>
      </c>
      <c r="BW124" s="854"/>
      <c r="BX124" s="854"/>
      <c r="BY124" s="854"/>
      <c r="BZ124" s="854"/>
      <c r="CA124" s="854">
        <v>67.400000000000006</v>
      </c>
      <c r="CB124" s="854"/>
      <c r="CC124" s="854"/>
      <c r="CD124" s="854"/>
      <c r="CE124" s="854"/>
      <c r="CF124" s="744"/>
      <c r="CG124" s="745"/>
      <c r="CH124" s="745"/>
      <c r="CI124" s="745"/>
      <c r="CJ124" s="885"/>
      <c r="CK124" s="893"/>
      <c r="CL124" s="893"/>
      <c r="CM124" s="893"/>
      <c r="CN124" s="893"/>
      <c r="CO124" s="894"/>
      <c r="CP124" s="858" t="s">
        <v>486</v>
      </c>
      <c r="CQ124" s="859"/>
      <c r="CR124" s="859"/>
      <c r="CS124" s="859"/>
      <c r="CT124" s="859"/>
      <c r="CU124" s="859"/>
      <c r="CV124" s="859"/>
      <c r="CW124" s="859"/>
      <c r="CX124" s="859"/>
      <c r="CY124" s="859"/>
      <c r="CZ124" s="859"/>
      <c r="DA124" s="859"/>
      <c r="DB124" s="859"/>
      <c r="DC124" s="859"/>
      <c r="DD124" s="859"/>
      <c r="DE124" s="859"/>
      <c r="DF124" s="860"/>
      <c r="DG124" s="782">
        <v>175231</v>
      </c>
      <c r="DH124" s="783"/>
      <c r="DI124" s="783"/>
      <c r="DJ124" s="783"/>
      <c r="DK124" s="784"/>
      <c r="DL124" s="785">
        <v>153469</v>
      </c>
      <c r="DM124" s="783"/>
      <c r="DN124" s="783"/>
      <c r="DO124" s="783"/>
      <c r="DP124" s="784"/>
      <c r="DQ124" s="785">
        <v>142680</v>
      </c>
      <c r="DR124" s="783"/>
      <c r="DS124" s="783"/>
      <c r="DT124" s="783"/>
      <c r="DU124" s="784"/>
      <c r="DV124" s="871">
        <v>1.1000000000000001</v>
      </c>
      <c r="DW124" s="872"/>
      <c r="DX124" s="872"/>
      <c r="DY124" s="872"/>
      <c r="DZ124" s="873"/>
    </row>
    <row r="125" spans="1:130" s="226" customFormat="1" ht="26.25" customHeight="1" x14ac:dyDescent="0.15">
      <c r="A125" s="840"/>
      <c r="B125" s="841"/>
      <c r="C125" s="844" t="s">
        <v>471</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120</v>
      </c>
      <c r="AB125" s="800"/>
      <c r="AC125" s="800"/>
      <c r="AD125" s="800"/>
      <c r="AE125" s="801"/>
      <c r="AF125" s="802" t="s">
        <v>120</v>
      </c>
      <c r="AG125" s="800"/>
      <c r="AH125" s="800"/>
      <c r="AI125" s="800"/>
      <c r="AJ125" s="801"/>
      <c r="AK125" s="802" t="s">
        <v>120</v>
      </c>
      <c r="AL125" s="800"/>
      <c r="AM125" s="800"/>
      <c r="AN125" s="800"/>
      <c r="AO125" s="801"/>
      <c r="AP125" s="847" t="s">
        <v>442</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487</v>
      </c>
      <c r="CL125" s="875"/>
      <c r="CM125" s="875"/>
      <c r="CN125" s="875"/>
      <c r="CO125" s="876"/>
      <c r="CP125" s="883" t="s">
        <v>488</v>
      </c>
      <c r="CQ125" s="828"/>
      <c r="CR125" s="828"/>
      <c r="CS125" s="828"/>
      <c r="CT125" s="828"/>
      <c r="CU125" s="828"/>
      <c r="CV125" s="828"/>
      <c r="CW125" s="828"/>
      <c r="CX125" s="828"/>
      <c r="CY125" s="828"/>
      <c r="CZ125" s="828"/>
      <c r="DA125" s="828"/>
      <c r="DB125" s="828"/>
      <c r="DC125" s="828"/>
      <c r="DD125" s="828"/>
      <c r="DE125" s="828"/>
      <c r="DF125" s="829"/>
      <c r="DG125" s="884" t="s">
        <v>445</v>
      </c>
      <c r="DH125" s="865"/>
      <c r="DI125" s="865"/>
      <c r="DJ125" s="865"/>
      <c r="DK125" s="865"/>
      <c r="DL125" s="865" t="s">
        <v>380</v>
      </c>
      <c r="DM125" s="865"/>
      <c r="DN125" s="865"/>
      <c r="DO125" s="865"/>
      <c r="DP125" s="865"/>
      <c r="DQ125" s="865" t="s">
        <v>443</v>
      </c>
      <c r="DR125" s="865"/>
      <c r="DS125" s="865"/>
      <c r="DT125" s="865"/>
      <c r="DU125" s="865"/>
      <c r="DV125" s="866" t="s">
        <v>445</v>
      </c>
      <c r="DW125" s="866"/>
      <c r="DX125" s="866"/>
      <c r="DY125" s="866"/>
      <c r="DZ125" s="867"/>
    </row>
    <row r="126" spans="1:130" s="226" customFormat="1" ht="26.25" customHeight="1" thickBot="1" x14ac:dyDescent="0.2">
      <c r="A126" s="840"/>
      <c r="B126" s="841"/>
      <c r="C126" s="844" t="s">
        <v>473</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3670</v>
      </c>
      <c r="AB126" s="800"/>
      <c r="AC126" s="800"/>
      <c r="AD126" s="800"/>
      <c r="AE126" s="801"/>
      <c r="AF126" s="802">
        <v>3671</v>
      </c>
      <c r="AG126" s="800"/>
      <c r="AH126" s="800"/>
      <c r="AI126" s="800"/>
      <c r="AJ126" s="801"/>
      <c r="AK126" s="802">
        <v>2827</v>
      </c>
      <c r="AL126" s="800"/>
      <c r="AM126" s="800"/>
      <c r="AN126" s="800"/>
      <c r="AO126" s="801"/>
      <c r="AP126" s="847">
        <v>0</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489</v>
      </c>
      <c r="CQ126" s="770"/>
      <c r="CR126" s="770"/>
      <c r="CS126" s="770"/>
      <c r="CT126" s="770"/>
      <c r="CU126" s="770"/>
      <c r="CV126" s="770"/>
      <c r="CW126" s="770"/>
      <c r="CX126" s="770"/>
      <c r="CY126" s="770"/>
      <c r="CZ126" s="770"/>
      <c r="DA126" s="770"/>
      <c r="DB126" s="770"/>
      <c r="DC126" s="770"/>
      <c r="DD126" s="770"/>
      <c r="DE126" s="770"/>
      <c r="DF126" s="771"/>
      <c r="DG126" s="836" t="s">
        <v>380</v>
      </c>
      <c r="DH126" s="837"/>
      <c r="DI126" s="837"/>
      <c r="DJ126" s="837"/>
      <c r="DK126" s="837"/>
      <c r="DL126" s="837" t="s">
        <v>442</v>
      </c>
      <c r="DM126" s="837"/>
      <c r="DN126" s="837"/>
      <c r="DO126" s="837"/>
      <c r="DP126" s="837"/>
      <c r="DQ126" s="837" t="s">
        <v>442</v>
      </c>
      <c r="DR126" s="837"/>
      <c r="DS126" s="837"/>
      <c r="DT126" s="837"/>
      <c r="DU126" s="837"/>
      <c r="DV126" s="814" t="s">
        <v>443</v>
      </c>
      <c r="DW126" s="814"/>
      <c r="DX126" s="814"/>
      <c r="DY126" s="814"/>
      <c r="DZ126" s="815"/>
    </row>
    <row r="127" spans="1:130" s="226" customFormat="1" ht="26.25" customHeight="1" x14ac:dyDescent="0.15">
      <c r="A127" s="842"/>
      <c r="B127" s="843"/>
      <c r="C127" s="861" t="s">
        <v>490</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15</v>
      </c>
      <c r="AB127" s="800"/>
      <c r="AC127" s="800"/>
      <c r="AD127" s="800"/>
      <c r="AE127" s="801"/>
      <c r="AF127" s="802">
        <v>10</v>
      </c>
      <c r="AG127" s="800"/>
      <c r="AH127" s="800"/>
      <c r="AI127" s="800"/>
      <c r="AJ127" s="801"/>
      <c r="AK127" s="802">
        <v>5</v>
      </c>
      <c r="AL127" s="800"/>
      <c r="AM127" s="800"/>
      <c r="AN127" s="800"/>
      <c r="AO127" s="801"/>
      <c r="AP127" s="847">
        <v>0</v>
      </c>
      <c r="AQ127" s="848"/>
      <c r="AR127" s="848"/>
      <c r="AS127" s="848"/>
      <c r="AT127" s="849"/>
      <c r="AU127" s="262"/>
      <c r="AV127" s="262"/>
      <c r="AW127" s="262"/>
      <c r="AX127" s="864" t="s">
        <v>491</v>
      </c>
      <c r="AY127" s="832"/>
      <c r="AZ127" s="832"/>
      <c r="BA127" s="832"/>
      <c r="BB127" s="832"/>
      <c r="BC127" s="832"/>
      <c r="BD127" s="832"/>
      <c r="BE127" s="833"/>
      <c r="BF127" s="831" t="s">
        <v>492</v>
      </c>
      <c r="BG127" s="832"/>
      <c r="BH127" s="832"/>
      <c r="BI127" s="832"/>
      <c r="BJ127" s="832"/>
      <c r="BK127" s="832"/>
      <c r="BL127" s="833"/>
      <c r="BM127" s="831" t="s">
        <v>493</v>
      </c>
      <c r="BN127" s="832"/>
      <c r="BO127" s="832"/>
      <c r="BP127" s="832"/>
      <c r="BQ127" s="832"/>
      <c r="BR127" s="832"/>
      <c r="BS127" s="833"/>
      <c r="BT127" s="831" t="s">
        <v>494</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495</v>
      </c>
      <c r="CQ127" s="770"/>
      <c r="CR127" s="770"/>
      <c r="CS127" s="770"/>
      <c r="CT127" s="770"/>
      <c r="CU127" s="770"/>
      <c r="CV127" s="770"/>
      <c r="CW127" s="770"/>
      <c r="CX127" s="770"/>
      <c r="CY127" s="770"/>
      <c r="CZ127" s="770"/>
      <c r="DA127" s="770"/>
      <c r="DB127" s="770"/>
      <c r="DC127" s="770"/>
      <c r="DD127" s="770"/>
      <c r="DE127" s="770"/>
      <c r="DF127" s="771"/>
      <c r="DG127" s="836" t="s">
        <v>443</v>
      </c>
      <c r="DH127" s="837"/>
      <c r="DI127" s="837"/>
      <c r="DJ127" s="837"/>
      <c r="DK127" s="837"/>
      <c r="DL127" s="837" t="s">
        <v>445</v>
      </c>
      <c r="DM127" s="837"/>
      <c r="DN127" s="837"/>
      <c r="DO127" s="837"/>
      <c r="DP127" s="837"/>
      <c r="DQ127" s="837" t="s">
        <v>120</v>
      </c>
      <c r="DR127" s="837"/>
      <c r="DS127" s="837"/>
      <c r="DT127" s="837"/>
      <c r="DU127" s="837"/>
      <c r="DV127" s="814" t="s">
        <v>120</v>
      </c>
      <c r="DW127" s="814"/>
      <c r="DX127" s="814"/>
      <c r="DY127" s="814"/>
      <c r="DZ127" s="815"/>
    </row>
    <row r="128" spans="1:130" s="226" customFormat="1" ht="26.25" customHeight="1" thickBot="1" x14ac:dyDescent="0.2">
      <c r="A128" s="816" t="s">
        <v>496</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497</v>
      </c>
      <c r="X128" s="818"/>
      <c r="Y128" s="818"/>
      <c r="Z128" s="819"/>
      <c r="AA128" s="820">
        <v>69952</v>
      </c>
      <c r="AB128" s="821"/>
      <c r="AC128" s="821"/>
      <c r="AD128" s="821"/>
      <c r="AE128" s="822"/>
      <c r="AF128" s="823">
        <v>63772</v>
      </c>
      <c r="AG128" s="821"/>
      <c r="AH128" s="821"/>
      <c r="AI128" s="821"/>
      <c r="AJ128" s="822"/>
      <c r="AK128" s="823">
        <v>55068</v>
      </c>
      <c r="AL128" s="821"/>
      <c r="AM128" s="821"/>
      <c r="AN128" s="821"/>
      <c r="AO128" s="822"/>
      <c r="AP128" s="824"/>
      <c r="AQ128" s="825"/>
      <c r="AR128" s="825"/>
      <c r="AS128" s="825"/>
      <c r="AT128" s="826"/>
      <c r="AU128" s="262"/>
      <c r="AV128" s="262"/>
      <c r="AW128" s="262"/>
      <c r="AX128" s="827" t="s">
        <v>498</v>
      </c>
      <c r="AY128" s="828"/>
      <c r="AZ128" s="828"/>
      <c r="BA128" s="828"/>
      <c r="BB128" s="828"/>
      <c r="BC128" s="828"/>
      <c r="BD128" s="828"/>
      <c r="BE128" s="829"/>
      <c r="BF128" s="806" t="s">
        <v>443</v>
      </c>
      <c r="BG128" s="807"/>
      <c r="BH128" s="807"/>
      <c r="BI128" s="807"/>
      <c r="BJ128" s="807"/>
      <c r="BK128" s="807"/>
      <c r="BL128" s="830"/>
      <c r="BM128" s="806">
        <v>12.59</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499</v>
      </c>
      <c r="CQ128" s="748"/>
      <c r="CR128" s="748"/>
      <c r="CS128" s="748"/>
      <c r="CT128" s="748"/>
      <c r="CU128" s="748"/>
      <c r="CV128" s="748"/>
      <c r="CW128" s="748"/>
      <c r="CX128" s="748"/>
      <c r="CY128" s="748"/>
      <c r="CZ128" s="748"/>
      <c r="DA128" s="748"/>
      <c r="DB128" s="748"/>
      <c r="DC128" s="748"/>
      <c r="DD128" s="748"/>
      <c r="DE128" s="748"/>
      <c r="DF128" s="749"/>
      <c r="DG128" s="810" t="s">
        <v>380</v>
      </c>
      <c r="DH128" s="811"/>
      <c r="DI128" s="811"/>
      <c r="DJ128" s="811"/>
      <c r="DK128" s="811"/>
      <c r="DL128" s="811" t="s">
        <v>447</v>
      </c>
      <c r="DM128" s="811"/>
      <c r="DN128" s="811"/>
      <c r="DO128" s="811"/>
      <c r="DP128" s="811"/>
      <c r="DQ128" s="811" t="s">
        <v>500</v>
      </c>
      <c r="DR128" s="811"/>
      <c r="DS128" s="811"/>
      <c r="DT128" s="811"/>
      <c r="DU128" s="811"/>
      <c r="DV128" s="812" t="s">
        <v>238</v>
      </c>
      <c r="DW128" s="812"/>
      <c r="DX128" s="812"/>
      <c r="DY128" s="812"/>
      <c r="DZ128" s="813"/>
    </row>
    <row r="129" spans="1:131" s="226" customFormat="1" ht="26.25" customHeight="1" x14ac:dyDescent="0.15">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501</v>
      </c>
      <c r="X129" s="797"/>
      <c r="Y129" s="797"/>
      <c r="Z129" s="798"/>
      <c r="AA129" s="799">
        <v>19457988</v>
      </c>
      <c r="AB129" s="800"/>
      <c r="AC129" s="800"/>
      <c r="AD129" s="800"/>
      <c r="AE129" s="801"/>
      <c r="AF129" s="802">
        <v>18670121</v>
      </c>
      <c r="AG129" s="800"/>
      <c r="AH129" s="800"/>
      <c r="AI129" s="800"/>
      <c r="AJ129" s="801"/>
      <c r="AK129" s="802">
        <v>18124189</v>
      </c>
      <c r="AL129" s="800"/>
      <c r="AM129" s="800"/>
      <c r="AN129" s="800"/>
      <c r="AO129" s="801"/>
      <c r="AP129" s="803"/>
      <c r="AQ129" s="804"/>
      <c r="AR129" s="804"/>
      <c r="AS129" s="804"/>
      <c r="AT129" s="805"/>
      <c r="AU129" s="264"/>
      <c r="AV129" s="264"/>
      <c r="AW129" s="264"/>
      <c r="AX129" s="769" t="s">
        <v>502</v>
      </c>
      <c r="AY129" s="770"/>
      <c r="AZ129" s="770"/>
      <c r="BA129" s="770"/>
      <c r="BB129" s="770"/>
      <c r="BC129" s="770"/>
      <c r="BD129" s="770"/>
      <c r="BE129" s="771"/>
      <c r="BF129" s="789" t="s">
        <v>120</v>
      </c>
      <c r="BG129" s="790"/>
      <c r="BH129" s="790"/>
      <c r="BI129" s="790"/>
      <c r="BJ129" s="790"/>
      <c r="BK129" s="790"/>
      <c r="BL129" s="791"/>
      <c r="BM129" s="789">
        <v>17.59</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503</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504</v>
      </c>
      <c r="X130" s="797"/>
      <c r="Y130" s="797"/>
      <c r="Z130" s="798"/>
      <c r="AA130" s="799">
        <v>4874941</v>
      </c>
      <c r="AB130" s="800"/>
      <c r="AC130" s="800"/>
      <c r="AD130" s="800"/>
      <c r="AE130" s="801"/>
      <c r="AF130" s="802">
        <v>4625336</v>
      </c>
      <c r="AG130" s="800"/>
      <c r="AH130" s="800"/>
      <c r="AI130" s="800"/>
      <c r="AJ130" s="801"/>
      <c r="AK130" s="802">
        <v>4584631</v>
      </c>
      <c r="AL130" s="800"/>
      <c r="AM130" s="800"/>
      <c r="AN130" s="800"/>
      <c r="AO130" s="801"/>
      <c r="AP130" s="803"/>
      <c r="AQ130" s="804"/>
      <c r="AR130" s="804"/>
      <c r="AS130" s="804"/>
      <c r="AT130" s="805"/>
      <c r="AU130" s="264"/>
      <c r="AV130" s="264"/>
      <c r="AW130" s="264"/>
      <c r="AX130" s="769" t="s">
        <v>505</v>
      </c>
      <c r="AY130" s="770"/>
      <c r="AZ130" s="770"/>
      <c r="BA130" s="770"/>
      <c r="BB130" s="770"/>
      <c r="BC130" s="770"/>
      <c r="BD130" s="770"/>
      <c r="BE130" s="771"/>
      <c r="BF130" s="772">
        <v>12.7</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506</v>
      </c>
      <c r="X131" s="780"/>
      <c r="Y131" s="780"/>
      <c r="Z131" s="781"/>
      <c r="AA131" s="782">
        <v>14583047</v>
      </c>
      <c r="AB131" s="783"/>
      <c r="AC131" s="783"/>
      <c r="AD131" s="783"/>
      <c r="AE131" s="784"/>
      <c r="AF131" s="785">
        <v>14044785</v>
      </c>
      <c r="AG131" s="783"/>
      <c r="AH131" s="783"/>
      <c r="AI131" s="783"/>
      <c r="AJ131" s="784"/>
      <c r="AK131" s="785">
        <v>13539558</v>
      </c>
      <c r="AL131" s="783"/>
      <c r="AM131" s="783"/>
      <c r="AN131" s="783"/>
      <c r="AO131" s="784"/>
      <c r="AP131" s="786"/>
      <c r="AQ131" s="787"/>
      <c r="AR131" s="787"/>
      <c r="AS131" s="787"/>
      <c r="AT131" s="788"/>
      <c r="AU131" s="264"/>
      <c r="AV131" s="264"/>
      <c r="AW131" s="264"/>
      <c r="AX131" s="747" t="s">
        <v>507</v>
      </c>
      <c r="AY131" s="748"/>
      <c r="AZ131" s="748"/>
      <c r="BA131" s="748"/>
      <c r="BB131" s="748"/>
      <c r="BC131" s="748"/>
      <c r="BD131" s="748"/>
      <c r="BE131" s="749"/>
      <c r="BF131" s="750">
        <v>67.400000000000006</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508</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509</v>
      </c>
      <c r="W132" s="760"/>
      <c r="X132" s="760"/>
      <c r="Y132" s="760"/>
      <c r="Z132" s="761"/>
      <c r="AA132" s="762">
        <v>12.641487059999999</v>
      </c>
      <c r="AB132" s="763"/>
      <c r="AC132" s="763"/>
      <c r="AD132" s="763"/>
      <c r="AE132" s="764"/>
      <c r="AF132" s="765">
        <v>13.2471234</v>
      </c>
      <c r="AG132" s="763"/>
      <c r="AH132" s="763"/>
      <c r="AI132" s="763"/>
      <c r="AJ132" s="764"/>
      <c r="AK132" s="765">
        <v>12.47539986</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510</v>
      </c>
      <c r="W133" s="739"/>
      <c r="X133" s="739"/>
      <c r="Y133" s="739"/>
      <c r="Z133" s="740"/>
      <c r="AA133" s="741">
        <v>13.6</v>
      </c>
      <c r="AB133" s="742"/>
      <c r="AC133" s="742"/>
      <c r="AD133" s="742"/>
      <c r="AE133" s="743"/>
      <c r="AF133" s="741">
        <v>12.9</v>
      </c>
      <c r="AG133" s="742"/>
      <c r="AH133" s="742"/>
      <c r="AI133" s="742"/>
      <c r="AJ133" s="743"/>
      <c r="AK133" s="741">
        <v>12.7</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vTCoR+1TV+pEaTPAklfORTl8C+cNd7wSHK4724P8WGjHbxoo4iwXA92MZLzS4L4BI43+qVQnoOpMicIhUW4OTA==" saltValue="U4thLyQ5kkqKu522ML7G8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511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jYxADnwjk14kxZCRkNnB1zAcu/wPxzqB/5xSHoHL74sHXeo1z3E9w+eqQVHo/8m1+VGt9CnD0w6AtFYK2JZyA==" saltValue="4oPFGZaeTxtJtEbPA2M2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fWJTQ4xmuQ/kiplSUsSlzw1oSaRqNph5VXGyKPjObD5C1nywfCyI5bYf1NkbRP1LFk8hU+xG5V/QAGi/P0A/Q==" saltValue="dBFG+5tuc4vn10ZlPqhn+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512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514</v>
      </c>
      <c r="AP7" s="283"/>
      <c r="AQ7" s="284" t="s">
        <v>515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516</v>
      </c>
      <c r="AQ8" s="290" t="s">
        <v>517</v>
      </c>
      <c r="AR8" s="291" t="s">
        <v>518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519</v>
      </c>
      <c r="AL9" s="1169"/>
      <c r="AM9" s="1169"/>
      <c r="AN9" s="1170"/>
      <c r="AO9" s="292">
        <v>4054253</v>
      </c>
      <c r="AP9" s="292">
        <v>95023</v>
      </c>
      <c r="AQ9" s="293">
        <v>69000</v>
      </c>
      <c r="AR9" s="294">
        <v>37.700000000000003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520</v>
      </c>
      <c r="AL10" s="1169"/>
      <c r="AM10" s="1169"/>
      <c r="AN10" s="1170"/>
      <c r="AO10" s="295">
        <v>471953</v>
      </c>
      <c r="AP10" s="295">
        <v>11062</v>
      </c>
      <c r="AQ10" s="296">
        <v>7980</v>
      </c>
      <c r="AR10" s="297">
        <v>38.6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521</v>
      </c>
      <c r="AL11" s="1169"/>
      <c r="AM11" s="1169"/>
      <c r="AN11" s="1170"/>
      <c r="AO11" s="295">
        <v>168</v>
      </c>
      <c r="AP11" s="295">
        <v>4</v>
      </c>
      <c r="AQ11" s="296">
        <v>8263</v>
      </c>
      <c r="AR11" s="297">
        <v>-100</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522</v>
      </c>
      <c r="AL12" s="1169"/>
      <c r="AM12" s="1169"/>
      <c r="AN12" s="1170"/>
      <c r="AO12" s="295">
        <v>75274</v>
      </c>
      <c r="AP12" s="295">
        <v>1764</v>
      </c>
      <c r="AQ12" s="296">
        <v>1174</v>
      </c>
      <c r="AR12" s="297">
        <v>50.3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523</v>
      </c>
      <c r="AL13" s="1169"/>
      <c r="AM13" s="1169"/>
      <c r="AN13" s="1170"/>
      <c r="AO13" s="295" t="s">
        <v>524</v>
      </c>
      <c r="AP13" s="295" t="s">
        <v>524</v>
      </c>
      <c r="AQ13" s="296">
        <v>18</v>
      </c>
      <c r="AR13" s="297" t="s">
        <v>524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525</v>
      </c>
      <c r="AL14" s="1169"/>
      <c r="AM14" s="1169"/>
      <c r="AN14" s="1170"/>
      <c r="AO14" s="295">
        <v>192369</v>
      </c>
      <c r="AP14" s="295">
        <v>4509</v>
      </c>
      <c r="AQ14" s="296">
        <v>2909</v>
      </c>
      <c r="AR14" s="297">
        <v>55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526</v>
      </c>
      <c r="AL15" s="1169"/>
      <c r="AM15" s="1169"/>
      <c r="AN15" s="1170"/>
      <c r="AO15" s="295">
        <v>117533</v>
      </c>
      <c r="AP15" s="295">
        <v>2755</v>
      </c>
      <c r="AQ15" s="296">
        <v>1519</v>
      </c>
      <c r="AR15" s="297">
        <v>81.400000000000006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527</v>
      </c>
      <c r="AL16" s="1172"/>
      <c r="AM16" s="1172"/>
      <c r="AN16" s="1173"/>
      <c r="AO16" s="295">
        <v>-306907</v>
      </c>
      <c r="AP16" s="295">
        <v>-7193</v>
      </c>
      <c r="AQ16" s="296">
        <v>-6242</v>
      </c>
      <c r="AR16" s="297">
        <v>15.2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177</v>
      </c>
      <c r="AL17" s="1172"/>
      <c r="AM17" s="1172"/>
      <c r="AN17" s="1173"/>
      <c r="AO17" s="295">
        <v>4604643</v>
      </c>
      <c r="AP17" s="295">
        <v>107923</v>
      </c>
      <c r="AQ17" s="296">
        <v>84621</v>
      </c>
      <c r="AR17" s="297">
        <v>27.5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529</v>
      </c>
      <c r="AP20" s="303" t="s">
        <v>530</v>
      </c>
      <c r="AQ20" s="304" t="s">
        <v>531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532</v>
      </c>
      <c r="AL21" s="1166"/>
      <c r="AM21" s="1166"/>
      <c r="AN21" s="1167"/>
      <c r="AO21" s="307">
        <v>11.84</v>
      </c>
      <c r="AP21" s="308">
        <v>8.0399999999999991</v>
      </c>
      <c r="AQ21" s="309">
        <v>3.8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533</v>
      </c>
      <c r="AL22" s="1166"/>
      <c r="AM22" s="1166"/>
      <c r="AN22" s="1167"/>
      <c r="AO22" s="312">
        <v>93.3</v>
      </c>
      <c r="AP22" s="313">
        <v>97.7</v>
      </c>
      <c r="AQ22" s="314">
        <v>-4.4000000000000004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535</v>
      </c>
      <c r="AO27" s="273"/>
      <c r="AP27" s="273"/>
      <c r="AQ27" s="273"/>
      <c r="AR27" s="273"/>
      <c r="AS27" s="273"/>
      <c r="AT27" s="273"/>
    </row>
    <row r="28" spans="1:46" ht="17.25" x14ac:dyDescent="0.15">
      <c r="A28" s="274" t="s">
        <v>536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514</v>
      </c>
      <c r="AP30" s="283"/>
      <c r="AQ30" s="284" t="s">
        <v>515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516</v>
      </c>
      <c r="AQ31" s="290" t="s">
        <v>517</v>
      </c>
      <c r="AR31" s="291" t="s">
        <v>518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538</v>
      </c>
      <c r="AL32" s="1157"/>
      <c r="AM32" s="1157"/>
      <c r="AN32" s="1158"/>
      <c r="AO32" s="322">
        <v>4500777</v>
      </c>
      <c r="AP32" s="322">
        <v>105489</v>
      </c>
      <c r="AQ32" s="323">
        <v>49627</v>
      </c>
      <c r="AR32" s="324">
        <v>112.6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539</v>
      </c>
      <c r="AL33" s="1157"/>
      <c r="AM33" s="1157"/>
      <c r="AN33" s="1158"/>
      <c r="AO33" s="322" t="s">
        <v>524</v>
      </c>
      <c r="AP33" s="322" t="s">
        <v>524</v>
      </c>
      <c r="AQ33" s="323" t="s">
        <v>524</v>
      </c>
      <c r="AR33" s="324" t="s">
        <v>524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540</v>
      </c>
      <c r="AL34" s="1157"/>
      <c r="AM34" s="1157"/>
      <c r="AN34" s="1158"/>
      <c r="AO34" s="322" t="s">
        <v>524</v>
      </c>
      <c r="AP34" s="322" t="s">
        <v>524</v>
      </c>
      <c r="AQ34" s="323">
        <v>64</v>
      </c>
      <c r="AR34" s="324" t="s">
        <v>524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541</v>
      </c>
      <c r="AL35" s="1157"/>
      <c r="AM35" s="1157"/>
      <c r="AN35" s="1158"/>
      <c r="AO35" s="322">
        <v>1825181</v>
      </c>
      <c r="AP35" s="322">
        <v>42778</v>
      </c>
      <c r="AQ35" s="323">
        <v>20466</v>
      </c>
      <c r="AR35" s="324">
        <v>109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542</v>
      </c>
      <c r="AL36" s="1157"/>
      <c r="AM36" s="1157"/>
      <c r="AN36" s="1158"/>
      <c r="AO36" s="322" t="s">
        <v>524</v>
      </c>
      <c r="AP36" s="322" t="s">
        <v>524</v>
      </c>
      <c r="AQ36" s="323">
        <v>2860</v>
      </c>
      <c r="AR36" s="324" t="s">
        <v>524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543</v>
      </c>
      <c r="AL37" s="1157"/>
      <c r="AM37" s="1157"/>
      <c r="AN37" s="1158"/>
      <c r="AO37" s="322">
        <v>2832</v>
      </c>
      <c r="AP37" s="322">
        <v>66</v>
      </c>
      <c r="AQ37" s="323">
        <v>677</v>
      </c>
      <c r="AR37" s="324">
        <v>-90.3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544</v>
      </c>
      <c r="AL38" s="1160"/>
      <c r="AM38" s="1160"/>
      <c r="AN38" s="1161"/>
      <c r="AO38" s="325">
        <v>23</v>
      </c>
      <c r="AP38" s="325">
        <v>1</v>
      </c>
      <c r="AQ38" s="326">
        <v>4</v>
      </c>
      <c r="AR38" s="314">
        <v>-75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545</v>
      </c>
      <c r="AL39" s="1160"/>
      <c r="AM39" s="1160"/>
      <c r="AN39" s="1161"/>
      <c r="AO39" s="322">
        <v>-55068</v>
      </c>
      <c r="AP39" s="322">
        <v>-1291</v>
      </c>
      <c r="AQ39" s="323">
        <v>-4704</v>
      </c>
      <c r="AR39" s="324">
        <v>-72.599999999999994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546</v>
      </c>
      <c r="AL40" s="1157"/>
      <c r="AM40" s="1157"/>
      <c r="AN40" s="1158"/>
      <c r="AO40" s="322">
        <v>-4584631</v>
      </c>
      <c r="AP40" s="322">
        <v>-107454</v>
      </c>
      <c r="AQ40" s="323">
        <v>-47177</v>
      </c>
      <c r="AR40" s="324">
        <v>127.8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291</v>
      </c>
      <c r="AL41" s="1163"/>
      <c r="AM41" s="1163"/>
      <c r="AN41" s="1164"/>
      <c r="AO41" s="322">
        <v>1689114</v>
      </c>
      <c r="AP41" s="322">
        <v>39589</v>
      </c>
      <c r="AQ41" s="323">
        <v>21817</v>
      </c>
      <c r="AR41" s="324">
        <v>81.5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514</v>
      </c>
      <c r="AN49" s="1151" t="s">
        <v>550</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551</v>
      </c>
      <c r="AO50" s="339" t="s">
        <v>552</v>
      </c>
      <c r="AP50" s="340" t="s">
        <v>553</v>
      </c>
      <c r="AQ50" s="341" t="s">
        <v>554</v>
      </c>
      <c r="AR50" s="342" t="s">
        <v>555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556</v>
      </c>
      <c r="AL51" s="335"/>
      <c r="AM51" s="343">
        <v>4720312</v>
      </c>
      <c r="AN51" s="344">
        <v>104682</v>
      </c>
      <c r="AO51" s="345">
        <v>-4.2</v>
      </c>
      <c r="AP51" s="346">
        <v>90961</v>
      </c>
      <c r="AQ51" s="347">
        <v>20.100000000000001</v>
      </c>
      <c r="AR51" s="348">
        <v>-24.3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557</v>
      </c>
      <c r="AM52" s="351">
        <v>2828049</v>
      </c>
      <c r="AN52" s="352">
        <v>62717</v>
      </c>
      <c r="AO52" s="353">
        <v>22.6</v>
      </c>
      <c r="AP52" s="354">
        <v>37720</v>
      </c>
      <c r="AQ52" s="355">
        <v>7.1</v>
      </c>
      <c r="AR52" s="356">
        <v>15.5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558</v>
      </c>
      <c r="AL53" s="335"/>
      <c r="AM53" s="343">
        <v>5269546</v>
      </c>
      <c r="AN53" s="344">
        <v>118419</v>
      </c>
      <c r="AO53" s="345">
        <v>13.1</v>
      </c>
      <c r="AP53" s="346">
        <v>106614</v>
      </c>
      <c r="AQ53" s="347">
        <v>17.2</v>
      </c>
      <c r="AR53" s="348">
        <v>-4.0999999999999996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557</v>
      </c>
      <c r="AM54" s="351">
        <v>2755350</v>
      </c>
      <c r="AN54" s="352">
        <v>61919</v>
      </c>
      <c r="AO54" s="353">
        <v>-1.3</v>
      </c>
      <c r="AP54" s="354">
        <v>45545</v>
      </c>
      <c r="AQ54" s="355">
        <v>20.7</v>
      </c>
      <c r="AR54" s="356">
        <v>-22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559</v>
      </c>
      <c r="AL55" s="335"/>
      <c r="AM55" s="343">
        <v>4973211</v>
      </c>
      <c r="AN55" s="344">
        <v>113182</v>
      </c>
      <c r="AO55" s="345">
        <v>-4.4000000000000004</v>
      </c>
      <c r="AP55" s="346">
        <v>81768</v>
      </c>
      <c r="AQ55" s="347">
        <v>-23.3</v>
      </c>
      <c r="AR55" s="348">
        <v>18.899999999999999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557</v>
      </c>
      <c r="AM56" s="351">
        <v>3076459</v>
      </c>
      <c r="AN56" s="352">
        <v>70015</v>
      </c>
      <c r="AO56" s="353">
        <v>13.1</v>
      </c>
      <c r="AP56" s="354">
        <v>37917</v>
      </c>
      <c r="AQ56" s="355">
        <v>-16.7</v>
      </c>
      <c r="AR56" s="356">
        <v>29.8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560</v>
      </c>
      <c r="AL57" s="335"/>
      <c r="AM57" s="343">
        <v>4143318</v>
      </c>
      <c r="AN57" s="344">
        <v>95675</v>
      </c>
      <c r="AO57" s="345">
        <v>-15.5</v>
      </c>
      <c r="AP57" s="346">
        <v>65876</v>
      </c>
      <c r="AQ57" s="347">
        <v>-19.399999999999999</v>
      </c>
      <c r="AR57" s="348">
        <v>3.9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557</v>
      </c>
      <c r="AM58" s="351">
        <v>2792024</v>
      </c>
      <c r="AN58" s="352">
        <v>64472</v>
      </c>
      <c r="AO58" s="353">
        <v>-7.9</v>
      </c>
      <c r="AP58" s="354">
        <v>36484</v>
      </c>
      <c r="AQ58" s="355">
        <v>-3.8</v>
      </c>
      <c r="AR58" s="356">
        <v>-4.0999999999999996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561</v>
      </c>
      <c r="AL59" s="335"/>
      <c r="AM59" s="343">
        <v>7960272</v>
      </c>
      <c r="AN59" s="344">
        <v>186572</v>
      </c>
      <c r="AO59" s="345">
        <v>95</v>
      </c>
      <c r="AP59" s="346">
        <v>68468</v>
      </c>
      <c r="AQ59" s="347">
        <v>3.9</v>
      </c>
      <c r="AR59" s="348">
        <v>91.1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557</v>
      </c>
      <c r="AM60" s="351">
        <v>5769709</v>
      </c>
      <c r="AN60" s="352">
        <v>135230</v>
      </c>
      <c r="AO60" s="353">
        <v>109.7</v>
      </c>
      <c r="AP60" s="354">
        <v>34140</v>
      </c>
      <c r="AQ60" s="355">
        <v>-6.4</v>
      </c>
      <c r="AR60" s="356">
        <v>116.1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562</v>
      </c>
      <c r="AL61" s="357"/>
      <c r="AM61" s="358">
        <v>5413332</v>
      </c>
      <c r="AN61" s="359">
        <v>123706</v>
      </c>
      <c r="AO61" s="360">
        <v>16.8</v>
      </c>
      <c r="AP61" s="361">
        <v>82737</v>
      </c>
      <c r="AQ61" s="362">
        <v>-0.3</v>
      </c>
      <c r="AR61" s="348">
        <v>17.100000000000001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557</v>
      </c>
      <c r="AM62" s="351">
        <v>3444318</v>
      </c>
      <c r="AN62" s="352">
        <v>78871</v>
      </c>
      <c r="AO62" s="353">
        <v>27.2</v>
      </c>
      <c r="AP62" s="354">
        <v>38361</v>
      </c>
      <c r="AQ62" s="355">
        <v>0.2</v>
      </c>
      <c r="AR62" s="356">
        <v>27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bGn+RXrTj1+IO4Jat0/PL5SJmAHSCn68WIjaBtGvoC7z0OrduxJ2u3nb+VbqJBUVfxN+SLrkKMfsxxR1TX8HUg==" saltValue="n8vs/EEAEg2jwVffZ4goh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vqycah9qhQ1oOWeVeYRLtfxIpflMEIo07bkehPNsFX1YNYNYsr1js5NG/I8nW4WOv44Y7D+/PT22Cnjfv/wPQ==" saltValue="A6xFE1KxtBQsoQj9JKL77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v4aRokJGJ4X4Kk3kXoJSJZblm/w/3wI1RYQcD/fk7l9PtiyFS/EjO92i4sNp70QiMkLqMbi3x0eX1MRHPQW0w==" saltValue="fxo94Ji4QgFCe0e3RzvE4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74" t="s">
        <v>3</v>
      </c>
      <c r="D47" s="1174"/>
      <c r="E47" s="1175"/>
      <c r="F47" s="11">
        <v>20.98</v>
      </c>
      <c r="G47" s="12">
        <v>21.81</v>
      </c>
      <c r="H47" s="12">
        <v>21.78</v>
      </c>
      <c r="I47" s="12">
        <v>22.74</v>
      </c>
      <c r="J47" s="13">
        <v>17.64</v>
      </c>
    </row>
    <row r="48" spans="2:10" ht="57.75" customHeight="1" x14ac:dyDescent="0.15">
      <c r="B48" s="14"/>
      <c r="C48" s="1176" t="s">
        <v>4</v>
      </c>
      <c r="D48" s="1176"/>
      <c r="E48" s="1177"/>
      <c r="F48" s="15">
        <v>4.0199999999999996</v>
      </c>
      <c r="G48" s="16">
        <v>3.92</v>
      </c>
      <c r="H48" s="16">
        <v>4.42</v>
      </c>
      <c r="I48" s="16">
        <v>5.07</v>
      </c>
      <c r="J48" s="17">
        <v>4.72</v>
      </c>
    </row>
    <row r="49" spans="2:10" ht="57.75" customHeight="1" thickBot="1" x14ac:dyDescent="0.2">
      <c r="B49" s="18"/>
      <c r="C49" s="1178" t="s">
        <v>5</v>
      </c>
      <c r="D49" s="1178"/>
      <c r="E49" s="1179"/>
      <c r="F49" s="19">
        <v>3.79</v>
      </c>
      <c r="G49" s="20">
        <v>1.38</v>
      </c>
      <c r="H49" s="20">
        <v>3.31</v>
      </c>
      <c r="I49" s="20">
        <v>3.72</v>
      </c>
      <c r="J49" s="21" t="s">
        <v>571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oBXHhfhq5NVDDDqfEaq97S2mH5upSsmd5i4l/dO3qbXKuX77j4ye0FOLX/1ZJedD50EYOPbBix9+ArdrbeXpQ==" saltValue="gNQoxbxAeMURfyJ8Me7/1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山川 肇</cp:lastModifiedBy>
  <cp:lastPrinted>2019-03-13T07:52:33Z</cp:lastPrinted>
  <dcterms:created xsi:type="dcterms:W3CDTF">2019-02-14T03:06:25Z</dcterms:created>
  <dcterms:modified xsi:type="dcterms:W3CDTF">2019-10-23T23:55:22Z</dcterms:modified>
</cp:coreProperties>
</file>