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445" activeTab="0"/>
  </bookViews>
  <sheets>
    <sheet name="H25" sheetId="1" r:id="rId1"/>
  </sheets>
  <definedNames>
    <definedName name="_xlnm.Print_Area" localSheetId="0">'H25'!$A$1:$Q$57</definedName>
  </definedNames>
  <calcPr fullCalcOnLoad="1"/>
</workbook>
</file>

<file path=xl/sharedStrings.xml><?xml version="1.0" encoding="utf-8"?>
<sst xmlns="http://schemas.openxmlformats.org/spreadsheetml/2006/main" count="92" uniqueCount="35">
  <si>
    <r>
      <rPr>
        <sz val="10"/>
        <rFont val="ＭＳ Ｐ明朝"/>
        <family val="1"/>
      </rPr>
      <t>１　月</t>
    </r>
  </si>
  <si>
    <r>
      <rPr>
        <sz val="10"/>
        <rFont val="ＭＳ Ｐ明朝"/>
        <family val="1"/>
      </rPr>
      <t>２　月</t>
    </r>
  </si>
  <si>
    <r>
      <rPr>
        <sz val="10"/>
        <rFont val="ＭＳ Ｐ明朝"/>
        <family val="1"/>
      </rPr>
      <t>３　月</t>
    </r>
  </si>
  <si>
    <r>
      <rPr>
        <sz val="10"/>
        <rFont val="ＭＳ Ｐ明朝"/>
        <family val="1"/>
      </rPr>
      <t>４　月</t>
    </r>
  </si>
  <si>
    <r>
      <rPr>
        <sz val="10"/>
        <rFont val="ＭＳ Ｐ明朝"/>
        <family val="1"/>
      </rPr>
      <t>５　月</t>
    </r>
  </si>
  <si>
    <r>
      <rPr>
        <sz val="10"/>
        <rFont val="ＭＳ Ｐ明朝"/>
        <family val="1"/>
      </rPr>
      <t>６　月</t>
    </r>
  </si>
  <si>
    <r>
      <rPr>
        <sz val="10"/>
        <rFont val="ＭＳ Ｐ明朝"/>
        <family val="1"/>
      </rPr>
      <t>７　月</t>
    </r>
  </si>
  <si>
    <r>
      <rPr>
        <sz val="10"/>
        <rFont val="ＭＳ Ｐ明朝"/>
        <family val="1"/>
      </rPr>
      <t>８　月</t>
    </r>
  </si>
  <si>
    <r>
      <rPr>
        <sz val="10"/>
        <rFont val="ＭＳ Ｐ明朝"/>
        <family val="1"/>
      </rPr>
      <t>９　月</t>
    </r>
  </si>
  <si>
    <r>
      <rPr>
        <sz val="10"/>
        <rFont val="ＭＳ Ｐ明朝"/>
        <family val="1"/>
      </rPr>
      <t>１０月</t>
    </r>
  </si>
  <si>
    <r>
      <rPr>
        <sz val="10"/>
        <rFont val="ＭＳ Ｐ明朝"/>
        <family val="1"/>
      </rPr>
      <t>１１月</t>
    </r>
  </si>
  <si>
    <r>
      <rPr>
        <sz val="10"/>
        <rFont val="ＭＳ Ｐ明朝"/>
        <family val="1"/>
      </rPr>
      <t>１２月</t>
    </r>
  </si>
  <si>
    <r>
      <rPr>
        <sz val="10"/>
        <rFont val="ＭＳ Ｐ明朝"/>
        <family val="1"/>
      </rPr>
      <t>計</t>
    </r>
  </si>
  <si>
    <r>
      <rPr>
        <sz val="10"/>
        <color indexed="8"/>
        <rFont val="ＭＳ Ｐ明朝"/>
        <family val="1"/>
      </rPr>
      <t>前年比</t>
    </r>
  </si>
  <si>
    <r>
      <rPr>
        <sz val="10"/>
        <color indexed="8"/>
        <rFont val="ＭＳ Ｐ明朝"/>
        <family val="1"/>
      </rPr>
      <t>郡上市　計</t>
    </r>
  </si>
  <si>
    <r>
      <rPr>
        <sz val="10"/>
        <color indexed="8"/>
        <rFont val="ＭＳ Ｐ明朝"/>
        <family val="1"/>
      </rPr>
      <t>ホテル・旅館・民宿等</t>
    </r>
  </si>
  <si>
    <r>
      <rPr>
        <sz val="10"/>
        <color indexed="8"/>
        <rFont val="ＭＳ Ｐ明朝"/>
        <family val="1"/>
      </rPr>
      <t>　うち外国人</t>
    </r>
  </si>
  <si>
    <r>
      <rPr>
        <sz val="10"/>
        <color indexed="8"/>
        <rFont val="ＭＳ Ｐ明朝"/>
        <family val="1"/>
      </rPr>
      <t>キャンプ場</t>
    </r>
  </si>
  <si>
    <r>
      <rPr>
        <sz val="10"/>
        <color indexed="8"/>
        <rFont val="ＭＳ Ｐ明朝"/>
        <family val="1"/>
      </rPr>
      <t>未回答施設推計</t>
    </r>
  </si>
  <si>
    <r>
      <rPr>
        <sz val="10"/>
        <color indexed="8"/>
        <rFont val="ＭＳ Ｐ明朝"/>
        <family val="1"/>
      </rPr>
      <t>　うち外国人</t>
    </r>
  </si>
  <si>
    <r>
      <rPr>
        <sz val="10"/>
        <color indexed="8"/>
        <rFont val="ＭＳ Ｐ明朝"/>
        <family val="1"/>
      </rPr>
      <t>合計（回答</t>
    </r>
    <r>
      <rPr>
        <sz val="10"/>
        <color indexed="8"/>
        <rFont val="Century"/>
        <family val="1"/>
      </rPr>
      <t>+</t>
    </r>
    <r>
      <rPr>
        <sz val="10"/>
        <color indexed="8"/>
        <rFont val="ＭＳ Ｐ明朝"/>
        <family val="1"/>
      </rPr>
      <t>未回答推計）</t>
    </r>
  </si>
  <si>
    <r>
      <rPr>
        <sz val="10"/>
        <color indexed="8"/>
        <rFont val="ＭＳ Ｐ明朝"/>
        <family val="1"/>
      </rPr>
      <t>地域名</t>
    </r>
  </si>
  <si>
    <r>
      <rPr>
        <sz val="10"/>
        <color indexed="8"/>
        <rFont val="ＭＳ Ｐ明朝"/>
        <family val="1"/>
      </rPr>
      <t>構成比</t>
    </r>
  </si>
  <si>
    <r>
      <rPr>
        <sz val="10"/>
        <color indexed="8"/>
        <rFont val="ＭＳ Ｐ明朝"/>
        <family val="1"/>
      </rPr>
      <t>八幡</t>
    </r>
  </si>
  <si>
    <r>
      <rPr>
        <sz val="10"/>
        <color indexed="8"/>
        <rFont val="ＭＳ Ｐ明朝"/>
        <family val="1"/>
      </rPr>
      <t>合計</t>
    </r>
  </si>
  <si>
    <r>
      <rPr>
        <sz val="10"/>
        <color indexed="8"/>
        <rFont val="ＭＳ Ｐ明朝"/>
        <family val="1"/>
      </rPr>
      <t>大和</t>
    </r>
  </si>
  <si>
    <r>
      <rPr>
        <sz val="10"/>
        <color indexed="8"/>
        <rFont val="ＭＳ Ｐ明朝"/>
        <family val="1"/>
      </rPr>
      <t>白鳥</t>
    </r>
  </si>
  <si>
    <r>
      <rPr>
        <sz val="10"/>
        <color indexed="8"/>
        <rFont val="ＭＳ Ｐ明朝"/>
        <family val="1"/>
      </rPr>
      <t>高鷲</t>
    </r>
  </si>
  <si>
    <r>
      <rPr>
        <sz val="10"/>
        <color indexed="8"/>
        <rFont val="ＭＳ Ｐ明朝"/>
        <family val="1"/>
      </rPr>
      <t>美並</t>
    </r>
  </si>
  <si>
    <r>
      <rPr>
        <sz val="10"/>
        <color indexed="8"/>
        <rFont val="ＭＳ Ｐ明朝"/>
        <family val="1"/>
      </rPr>
      <t>明宝</t>
    </r>
  </si>
  <si>
    <r>
      <rPr>
        <sz val="10"/>
        <color indexed="8"/>
        <rFont val="ＭＳ Ｐ明朝"/>
        <family val="1"/>
      </rPr>
      <t>和良</t>
    </r>
  </si>
  <si>
    <t>単位：人</t>
  </si>
  <si>
    <t>前年比</t>
  </si>
  <si>
    <t>施設回答分計</t>
  </si>
  <si>
    <r>
      <rPr>
        <b/>
        <sz val="10"/>
        <color indexed="8"/>
        <rFont val="ＭＳ Ｐ明朝"/>
        <family val="1"/>
      </rPr>
      <t>平成２５年</t>
    </r>
    <r>
      <rPr>
        <b/>
        <sz val="10"/>
        <color indexed="8"/>
        <rFont val="Century"/>
        <family val="1"/>
      </rPr>
      <t xml:space="preserve"> </t>
    </r>
    <r>
      <rPr>
        <b/>
        <sz val="10"/>
        <color indexed="8"/>
        <rFont val="ＭＳ Ｐ明朝"/>
        <family val="1"/>
      </rPr>
      <t>市内宿泊施設宿泊客数調査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</si>
</sst>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¥&quot;#,##0_);[Red]\(&quot;¥&quot;#,##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ＭＳ Ｐ明朝"/>
      <family val="1"/>
    </font>
    <font>
      <sz val="10"/>
      <color indexed="8"/>
      <name val="ＭＳ Ｐ明朝"/>
      <family val="1"/>
    </font>
    <font>
      <sz val="10"/>
      <name val="ＭＳ Ｐ明朝"/>
      <family val="1"/>
    </font>
    <font>
      <b/>
      <sz val="10"/>
      <color indexed="8"/>
      <name val="Century"/>
      <family val="1"/>
    </font>
    <font>
      <sz val="10"/>
      <color indexed="8"/>
      <name val="Century"/>
      <family val="1"/>
    </font>
    <font>
      <sz val="10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entury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 shrinkToFit="1"/>
    </xf>
    <xf numFmtId="0" fontId="42" fillId="0" borderId="10" xfId="0" applyFont="1" applyBorder="1" applyAlignment="1">
      <alignment horizontal="center" vertical="center" shrinkToFit="1"/>
    </xf>
    <xf numFmtId="0" fontId="42" fillId="0" borderId="10" xfId="0" applyFont="1" applyBorder="1" applyAlignment="1">
      <alignment vertical="center"/>
    </xf>
    <xf numFmtId="3" fontId="9" fillId="0" borderId="11" xfId="61" applyNumberFormat="1" applyFont="1" applyFill="1" applyBorder="1" applyAlignment="1">
      <alignment horizontal="center"/>
      <protection/>
    </xf>
    <xf numFmtId="3" fontId="9" fillId="0" borderId="12" xfId="61" applyNumberFormat="1" applyFont="1" applyFill="1" applyBorder="1" applyAlignment="1">
      <alignment horizontal="center"/>
      <protection/>
    </xf>
    <xf numFmtId="0" fontId="42" fillId="0" borderId="0" xfId="0" applyFont="1" applyAlignment="1">
      <alignment horizontal="center" vertical="center" shrinkToFit="1"/>
    </xf>
    <xf numFmtId="0" fontId="42" fillId="0" borderId="0" xfId="0" applyFont="1" applyAlignment="1">
      <alignment horizontal="center" vertical="center"/>
    </xf>
    <xf numFmtId="0" fontId="42" fillId="0" borderId="13" xfId="0" applyFont="1" applyBorder="1" applyAlignment="1">
      <alignment vertical="center" shrinkToFit="1"/>
    </xf>
    <xf numFmtId="0" fontId="42" fillId="0" borderId="14" xfId="0" applyFont="1" applyBorder="1" applyAlignment="1">
      <alignment vertical="center" shrinkToFit="1"/>
    </xf>
    <xf numFmtId="3" fontId="42" fillId="0" borderId="15" xfId="0" applyNumberFormat="1" applyFont="1" applyBorder="1" applyAlignment="1">
      <alignment vertical="center"/>
    </xf>
    <xf numFmtId="3" fontId="42" fillId="0" borderId="16" xfId="0" applyNumberFormat="1" applyFont="1" applyBorder="1" applyAlignment="1">
      <alignment vertical="center"/>
    </xf>
    <xf numFmtId="176" fontId="42" fillId="0" borderId="0" xfId="0" applyNumberFormat="1" applyFont="1" applyBorder="1" applyAlignment="1">
      <alignment vertical="center" shrinkToFit="1"/>
    </xf>
    <xf numFmtId="0" fontId="42" fillId="0" borderId="17" xfId="0" applyFont="1" applyBorder="1" applyAlignment="1">
      <alignment vertical="center" shrinkToFit="1"/>
    </xf>
    <xf numFmtId="0" fontId="42" fillId="0" borderId="18" xfId="0" applyFont="1" applyBorder="1" applyAlignment="1">
      <alignment vertical="center" shrinkToFit="1"/>
    </xf>
    <xf numFmtId="0" fontId="42" fillId="0" borderId="19" xfId="0" applyFont="1" applyBorder="1" applyAlignment="1">
      <alignment vertical="center" shrinkToFit="1"/>
    </xf>
    <xf numFmtId="0" fontId="42" fillId="0" borderId="20" xfId="0" applyFont="1" applyBorder="1" applyAlignment="1">
      <alignment vertical="center" shrinkToFit="1"/>
    </xf>
    <xf numFmtId="3" fontId="42" fillId="0" borderId="21" xfId="0" applyNumberFormat="1" applyFont="1" applyBorder="1" applyAlignment="1">
      <alignment vertical="center"/>
    </xf>
    <xf numFmtId="3" fontId="42" fillId="0" borderId="22" xfId="0" applyNumberFormat="1" applyFont="1" applyBorder="1" applyAlignment="1">
      <alignment vertical="center"/>
    </xf>
    <xf numFmtId="0" fontId="42" fillId="0" borderId="18" xfId="0" applyFont="1" applyFill="1" applyBorder="1" applyAlignment="1">
      <alignment vertical="center" shrinkToFit="1"/>
    </xf>
    <xf numFmtId="3" fontId="9" fillId="0" borderId="23" xfId="61" applyNumberFormat="1" applyFont="1" applyFill="1" applyBorder="1">
      <alignment/>
      <protection/>
    </xf>
    <xf numFmtId="3" fontId="9" fillId="0" borderId="24" xfId="61" applyNumberFormat="1" applyFont="1" applyFill="1" applyBorder="1">
      <alignment/>
      <protection/>
    </xf>
    <xf numFmtId="3" fontId="9" fillId="0" borderId="25" xfId="61" applyNumberFormat="1" applyFont="1" applyFill="1" applyBorder="1">
      <alignment/>
      <protection/>
    </xf>
    <xf numFmtId="3" fontId="9" fillId="0" borderId="23" xfId="61" applyNumberFormat="1" applyFont="1" applyFill="1" applyBorder="1" applyProtection="1">
      <alignment/>
      <protection locked="0"/>
    </xf>
    <xf numFmtId="3" fontId="9" fillId="0" borderId="24" xfId="61" applyNumberFormat="1" applyFont="1" applyFill="1" applyBorder="1" applyProtection="1">
      <alignment/>
      <protection locked="0"/>
    </xf>
    <xf numFmtId="3" fontId="9" fillId="0" borderId="25" xfId="61" applyNumberFormat="1" applyFont="1" applyFill="1" applyBorder="1" applyProtection="1">
      <alignment/>
      <protection locked="0"/>
    </xf>
    <xf numFmtId="0" fontId="42" fillId="0" borderId="26" xfId="0" applyFont="1" applyBorder="1" applyAlignment="1">
      <alignment vertical="center" shrinkToFit="1"/>
    </xf>
    <xf numFmtId="3" fontId="9" fillId="0" borderId="27" xfId="61" applyNumberFormat="1" applyFont="1" applyFill="1" applyBorder="1" applyAlignment="1">
      <alignment horizontal="center"/>
      <protection/>
    </xf>
    <xf numFmtId="0" fontId="42" fillId="0" borderId="28" xfId="0" applyFont="1" applyBorder="1" applyAlignment="1">
      <alignment vertical="center" shrinkToFit="1"/>
    </xf>
    <xf numFmtId="3" fontId="9" fillId="0" borderId="15" xfId="0" applyNumberFormat="1" applyFont="1" applyBorder="1" applyAlignment="1">
      <alignment vertical="center"/>
    </xf>
    <xf numFmtId="3" fontId="9" fillId="0" borderId="16" xfId="0" applyNumberFormat="1" applyFont="1" applyBorder="1" applyAlignment="1">
      <alignment vertical="center"/>
    </xf>
    <xf numFmtId="3" fontId="9" fillId="0" borderId="29" xfId="0" applyNumberFormat="1" applyFont="1" applyBorder="1" applyAlignment="1">
      <alignment vertical="center"/>
    </xf>
    <xf numFmtId="3" fontId="9" fillId="0" borderId="30" xfId="0" applyNumberFormat="1" applyFont="1" applyBorder="1" applyAlignment="1">
      <alignment vertical="center"/>
    </xf>
    <xf numFmtId="3" fontId="9" fillId="0" borderId="21" xfId="0" applyNumberFormat="1" applyFont="1" applyBorder="1" applyAlignment="1">
      <alignment vertical="center"/>
    </xf>
    <xf numFmtId="3" fontId="9" fillId="0" borderId="22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3" fontId="9" fillId="0" borderId="15" xfId="0" applyNumberFormat="1" applyFont="1" applyFill="1" applyBorder="1" applyAlignment="1">
      <alignment vertical="center"/>
    </xf>
    <xf numFmtId="3" fontId="9" fillId="0" borderId="16" xfId="0" applyNumberFormat="1" applyFont="1" applyFill="1" applyBorder="1" applyAlignment="1">
      <alignment vertical="center"/>
    </xf>
    <xf numFmtId="3" fontId="9" fillId="0" borderId="21" xfId="0" applyNumberFormat="1" applyFont="1" applyFill="1" applyBorder="1" applyAlignment="1">
      <alignment vertical="center"/>
    </xf>
    <xf numFmtId="3" fontId="9" fillId="0" borderId="22" xfId="0" applyNumberFormat="1" applyFont="1" applyFill="1" applyBorder="1" applyAlignment="1">
      <alignment vertical="center"/>
    </xf>
    <xf numFmtId="3" fontId="9" fillId="0" borderId="23" xfId="0" applyNumberFormat="1" applyFont="1" applyBorder="1" applyAlignment="1">
      <alignment vertical="center"/>
    </xf>
    <xf numFmtId="3" fontId="9" fillId="0" borderId="31" xfId="0" applyNumberFormat="1" applyFont="1" applyBorder="1" applyAlignment="1">
      <alignment vertical="center"/>
    </xf>
    <xf numFmtId="3" fontId="9" fillId="0" borderId="25" xfId="0" applyNumberFormat="1" applyFont="1" applyBorder="1" applyAlignment="1">
      <alignment vertical="center"/>
    </xf>
    <xf numFmtId="3" fontId="9" fillId="0" borderId="32" xfId="0" applyNumberFormat="1" applyFont="1" applyBorder="1" applyAlignment="1">
      <alignment vertical="center"/>
    </xf>
    <xf numFmtId="3" fontId="9" fillId="0" borderId="33" xfId="0" applyNumberFormat="1" applyFont="1" applyBorder="1" applyAlignment="1">
      <alignment vertical="center"/>
    </xf>
    <xf numFmtId="3" fontId="9" fillId="0" borderId="34" xfId="0" applyNumberFormat="1" applyFont="1" applyBorder="1" applyAlignment="1">
      <alignment vertical="center"/>
    </xf>
    <xf numFmtId="3" fontId="9" fillId="0" borderId="35" xfId="0" applyNumberFormat="1" applyFont="1" applyBorder="1" applyAlignment="1">
      <alignment vertical="center"/>
    </xf>
    <xf numFmtId="0" fontId="42" fillId="0" borderId="0" xfId="0" applyFont="1" applyBorder="1" applyAlignment="1">
      <alignment horizontal="center" vertical="center" shrinkToFit="1"/>
    </xf>
    <xf numFmtId="3" fontId="9" fillId="0" borderId="36" xfId="0" applyNumberFormat="1" applyFont="1" applyBorder="1" applyAlignment="1">
      <alignment vertical="center"/>
    </xf>
    <xf numFmtId="3" fontId="9" fillId="0" borderId="37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 shrinkToFit="1"/>
    </xf>
    <xf numFmtId="0" fontId="7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Q58"/>
  <sheetViews>
    <sheetView tabSelected="1" view="pageBreakPreview" zoomScale="85" zoomScaleSheetLayoutView="85" zoomScalePageLayoutView="0" workbookViewId="0" topLeftCell="A1">
      <selection activeCell="T12" sqref="T12"/>
    </sheetView>
  </sheetViews>
  <sheetFormatPr defaultColWidth="9.140625" defaultRowHeight="15"/>
  <cols>
    <col min="1" max="1" width="6.421875" style="1" customWidth="1"/>
    <col min="2" max="2" width="12.421875" style="1" customWidth="1"/>
    <col min="3" max="11" width="6.7109375" style="1" bestFit="1" customWidth="1"/>
    <col min="12" max="14" width="6.57421875" style="1" bestFit="1" customWidth="1"/>
    <col min="15" max="15" width="7.421875" style="1" bestFit="1" customWidth="1"/>
    <col min="16" max="16" width="7.421875" style="2" bestFit="1" customWidth="1"/>
    <col min="17" max="17" width="7.421875" style="1" customWidth="1"/>
    <col min="18" max="16384" width="9.00390625" style="1" customWidth="1"/>
  </cols>
  <sheetData>
    <row r="1" ht="15" customHeight="1">
      <c r="A1" s="52" t="s">
        <v>34</v>
      </c>
    </row>
    <row r="2" ht="15" customHeight="1" thickBot="1">
      <c r="O2" s="36" t="s">
        <v>31</v>
      </c>
    </row>
    <row r="3" spans="1:17" ht="15" customHeight="1" thickBot="1">
      <c r="A3" s="3"/>
      <c r="B3" s="4"/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6" t="s">
        <v>12</v>
      </c>
      <c r="P3" s="7" t="s">
        <v>13</v>
      </c>
      <c r="Q3" s="8"/>
    </row>
    <row r="4" spans="1:16" ht="15" customHeight="1">
      <c r="A4" s="9" t="s">
        <v>14</v>
      </c>
      <c r="B4" s="10" t="s">
        <v>15</v>
      </c>
      <c r="C4" s="30">
        <f>C16+C22+C28+C34+C40+C46+C52</f>
        <v>26073</v>
      </c>
      <c r="D4" s="30">
        <f aca="true" t="shared" si="0" ref="D4:M4">D16+D22+D28+D34+D40+D46+D52</f>
        <v>25400</v>
      </c>
      <c r="E4" s="30">
        <f t="shared" si="0"/>
        <v>19087</v>
      </c>
      <c r="F4" s="30">
        <f t="shared" si="0"/>
        <v>8459</v>
      </c>
      <c r="G4" s="30">
        <f t="shared" si="0"/>
        <v>10782</v>
      </c>
      <c r="H4" s="30">
        <f t="shared" si="0"/>
        <v>8428</v>
      </c>
      <c r="I4" s="30">
        <f t="shared" si="0"/>
        <v>15441</v>
      </c>
      <c r="J4" s="30">
        <f t="shared" si="0"/>
        <v>29603</v>
      </c>
      <c r="K4" s="30">
        <f t="shared" si="0"/>
        <v>11311</v>
      </c>
      <c r="L4" s="30">
        <f t="shared" si="0"/>
        <v>10383</v>
      </c>
      <c r="M4" s="30">
        <f t="shared" si="0"/>
        <v>9863</v>
      </c>
      <c r="N4" s="30">
        <f>N16+N22+N28+N34+N40+N46+N52</f>
        <v>15947</v>
      </c>
      <c r="O4" s="31">
        <f aca="true" t="shared" si="1" ref="O4:O13">SUM(C4:N4)</f>
        <v>190777</v>
      </c>
      <c r="P4" s="13">
        <v>1.046615097651964</v>
      </c>
    </row>
    <row r="5" spans="1:16" ht="15" customHeight="1">
      <c r="A5" s="14"/>
      <c r="B5" s="15" t="s">
        <v>16</v>
      </c>
      <c r="C5" s="32">
        <f>C17+C23+C29+C35+C41+C47+C53</f>
        <v>232</v>
      </c>
      <c r="D5" s="32">
        <f aca="true" t="shared" si="2" ref="D5:M5">D17+D23+D29+D35+D41+D47+D53</f>
        <v>295</v>
      </c>
      <c r="E5" s="32">
        <f>E17+E23+E29+E35+E41+E47+E53</f>
        <v>196</v>
      </c>
      <c r="F5" s="32">
        <f t="shared" si="2"/>
        <v>554</v>
      </c>
      <c r="G5" s="32">
        <f t="shared" si="2"/>
        <v>718</v>
      </c>
      <c r="H5" s="32">
        <f t="shared" si="2"/>
        <v>302</v>
      </c>
      <c r="I5" s="32">
        <f t="shared" si="2"/>
        <v>252</v>
      </c>
      <c r="J5" s="32">
        <f t="shared" si="2"/>
        <v>132</v>
      </c>
      <c r="K5" s="32">
        <f t="shared" si="2"/>
        <v>351</v>
      </c>
      <c r="L5" s="32">
        <f t="shared" si="2"/>
        <v>989</v>
      </c>
      <c r="M5" s="32">
        <f t="shared" si="2"/>
        <v>445</v>
      </c>
      <c r="N5" s="32">
        <f>N17+N23+N29+N35+N41+N47+N53</f>
        <v>286</v>
      </c>
      <c r="O5" s="33">
        <f t="shared" si="1"/>
        <v>4752</v>
      </c>
      <c r="P5" s="13">
        <v>1.8269896193771626</v>
      </c>
    </row>
    <row r="6" spans="1:16" ht="15" customHeight="1">
      <c r="A6" s="14"/>
      <c r="B6" s="16" t="s">
        <v>17</v>
      </c>
      <c r="C6" s="41">
        <f>C18+C24+C30+C36+C42+C48+C54</f>
        <v>1496</v>
      </c>
      <c r="D6" s="41">
        <f aca="true" t="shared" si="3" ref="D6:N6">D18+D24+D30+D36+D42+D48+D54</f>
        <v>1254</v>
      </c>
      <c r="E6" s="41">
        <f t="shared" si="3"/>
        <v>1082</v>
      </c>
      <c r="F6" s="41">
        <f t="shared" si="3"/>
        <v>2613</v>
      </c>
      <c r="G6" s="41">
        <f t="shared" si="3"/>
        <v>12725</v>
      </c>
      <c r="H6" s="41">
        <f>H18+H24+H30+H36+H42+H48+H54</f>
        <v>9485</v>
      </c>
      <c r="I6" s="41">
        <f t="shared" si="3"/>
        <v>14390</v>
      </c>
      <c r="J6" s="41">
        <f t="shared" si="3"/>
        <v>29645</v>
      </c>
      <c r="K6" s="41">
        <f t="shared" si="3"/>
        <v>9189</v>
      </c>
      <c r="L6" s="41">
        <f t="shared" si="3"/>
        <v>4768</v>
      </c>
      <c r="M6" s="41">
        <f t="shared" si="3"/>
        <v>1150</v>
      </c>
      <c r="N6" s="41">
        <f t="shared" si="3"/>
        <v>1523</v>
      </c>
      <c r="O6" s="42">
        <f t="shared" si="1"/>
        <v>89320</v>
      </c>
      <c r="P6" s="13">
        <v>0.9736104904023283</v>
      </c>
    </row>
    <row r="7" spans="1:16" ht="15" customHeight="1" thickBot="1">
      <c r="A7" s="14"/>
      <c r="B7" s="15" t="s">
        <v>16</v>
      </c>
      <c r="C7" s="41">
        <f>C19+C25+C31+C37+C43+C49+C55</f>
        <v>0</v>
      </c>
      <c r="D7" s="41">
        <f aca="true" t="shared" si="4" ref="D7:N7">D19+D25+D31+D37+D43+D49+D55</f>
        <v>0</v>
      </c>
      <c r="E7" s="41">
        <f t="shared" si="4"/>
        <v>0</v>
      </c>
      <c r="F7" s="41">
        <f t="shared" si="4"/>
        <v>0</v>
      </c>
      <c r="G7" s="41">
        <f t="shared" si="4"/>
        <v>0</v>
      </c>
      <c r="H7" s="41">
        <f t="shared" si="4"/>
        <v>3</v>
      </c>
      <c r="I7" s="41">
        <f t="shared" si="4"/>
        <v>0</v>
      </c>
      <c r="J7" s="41">
        <f t="shared" si="4"/>
        <v>67</v>
      </c>
      <c r="K7" s="41">
        <f t="shared" si="4"/>
        <v>15</v>
      </c>
      <c r="L7" s="41">
        <f t="shared" si="4"/>
        <v>0</v>
      </c>
      <c r="M7" s="41">
        <f t="shared" si="4"/>
        <v>0</v>
      </c>
      <c r="N7" s="41">
        <f t="shared" si="4"/>
        <v>0</v>
      </c>
      <c r="O7" s="42">
        <f t="shared" si="1"/>
        <v>85</v>
      </c>
      <c r="P7" s="13">
        <v>0.5345911949685535</v>
      </c>
    </row>
    <row r="8" spans="1:16" ht="15" customHeight="1">
      <c r="A8" s="14"/>
      <c r="B8" s="51" t="s">
        <v>33</v>
      </c>
      <c r="C8" s="11">
        <f>C4+C6</f>
        <v>27569</v>
      </c>
      <c r="D8" s="11">
        <f aca="true" t="shared" si="5" ref="D8:M8">D4+D6</f>
        <v>26654</v>
      </c>
      <c r="E8" s="11">
        <f t="shared" si="5"/>
        <v>20169</v>
      </c>
      <c r="F8" s="11">
        <f t="shared" si="5"/>
        <v>11072</v>
      </c>
      <c r="G8" s="11">
        <f t="shared" si="5"/>
        <v>23507</v>
      </c>
      <c r="H8" s="11">
        <f t="shared" si="5"/>
        <v>17913</v>
      </c>
      <c r="I8" s="11">
        <f t="shared" si="5"/>
        <v>29831</v>
      </c>
      <c r="J8" s="11">
        <f t="shared" si="5"/>
        <v>59248</v>
      </c>
      <c r="K8" s="11">
        <f t="shared" si="5"/>
        <v>20500</v>
      </c>
      <c r="L8" s="11">
        <f t="shared" si="5"/>
        <v>15151</v>
      </c>
      <c r="M8" s="11">
        <f t="shared" si="5"/>
        <v>11013</v>
      </c>
      <c r="N8" s="11">
        <f>N4+N6</f>
        <v>17470</v>
      </c>
      <c r="O8" s="12">
        <f t="shared" si="1"/>
        <v>280097</v>
      </c>
      <c r="P8" s="13">
        <v>1.0221734830542184</v>
      </c>
    </row>
    <row r="9" spans="1:16" ht="15" customHeight="1" thickBot="1">
      <c r="A9" s="14"/>
      <c r="B9" s="17" t="s">
        <v>16</v>
      </c>
      <c r="C9" s="18">
        <f>C5+C7</f>
        <v>232</v>
      </c>
      <c r="D9" s="18">
        <f>D5+D7</f>
        <v>295</v>
      </c>
      <c r="E9" s="18">
        <f aca="true" t="shared" si="6" ref="E9:M9">E5+E7</f>
        <v>196</v>
      </c>
      <c r="F9" s="18">
        <f t="shared" si="6"/>
        <v>554</v>
      </c>
      <c r="G9" s="18">
        <f t="shared" si="6"/>
        <v>718</v>
      </c>
      <c r="H9" s="18">
        <f t="shared" si="6"/>
        <v>305</v>
      </c>
      <c r="I9" s="18">
        <f t="shared" si="6"/>
        <v>252</v>
      </c>
      <c r="J9" s="18">
        <f t="shared" si="6"/>
        <v>199</v>
      </c>
      <c r="K9" s="18">
        <f t="shared" si="6"/>
        <v>366</v>
      </c>
      <c r="L9" s="18">
        <f t="shared" si="6"/>
        <v>989</v>
      </c>
      <c r="M9" s="18">
        <f t="shared" si="6"/>
        <v>445</v>
      </c>
      <c r="N9" s="18">
        <f>N5+N7</f>
        <v>286</v>
      </c>
      <c r="O9" s="19">
        <f t="shared" si="1"/>
        <v>4837</v>
      </c>
      <c r="P9" s="13">
        <v>1.752536231884058</v>
      </c>
    </row>
    <row r="10" spans="1:16" ht="15" customHeight="1">
      <c r="A10" s="14"/>
      <c r="B10" s="20" t="s">
        <v>18</v>
      </c>
      <c r="C10" s="21">
        <v>13599</v>
      </c>
      <c r="D10" s="21">
        <v>13313</v>
      </c>
      <c r="E10" s="21">
        <v>9708</v>
      </c>
      <c r="F10" s="21">
        <v>3992</v>
      </c>
      <c r="G10" s="22">
        <v>7466</v>
      </c>
      <c r="H10" s="22">
        <v>5728</v>
      </c>
      <c r="I10" s="21">
        <v>10536</v>
      </c>
      <c r="J10" s="22">
        <v>20776</v>
      </c>
      <c r="K10" s="21">
        <v>7166</v>
      </c>
      <c r="L10" s="21">
        <v>5439</v>
      </c>
      <c r="M10" s="21">
        <v>3820</v>
      </c>
      <c r="N10" s="21">
        <v>8101</v>
      </c>
      <c r="O10" s="23">
        <f t="shared" si="1"/>
        <v>109644</v>
      </c>
      <c r="P10" s="13">
        <v>1.1005671267252195</v>
      </c>
    </row>
    <row r="11" spans="1:16" ht="15" customHeight="1" thickBot="1">
      <c r="A11" s="14"/>
      <c r="B11" s="20" t="s">
        <v>19</v>
      </c>
      <c r="C11" s="24">
        <v>114</v>
      </c>
      <c r="D11" s="24">
        <v>147</v>
      </c>
      <c r="E11" s="24">
        <v>94</v>
      </c>
      <c r="F11" s="24">
        <v>200</v>
      </c>
      <c r="G11" s="25">
        <v>237</v>
      </c>
      <c r="H11" s="25">
        <v>98</v>
      </c>
      <c r="I11" s="24">
        <v>92</v>
      </c>
      <c r="J11" s="25">
        <v>71</v>
      </c>
      <c r="K11" s="24">
        <v>129</v>
      </c>
      <c r="L11" s="24">
        <v>355</v>
      </c>
      <c r="M11" s="24">
        <v>154</v>
      </c>
      <c r="N11" s="24">
        <v>133</v>
      </c>
      <c r="O11" s="26">
        <f t="shared" si="1"/>
        <v>1824</v>
      </c>
      <c r="P11" s="13">
        <v>2.243542435424354</v>
      </c>
    </row>
    <row r="12" spans="1:16" ht="15" customHeight="1">
      <c r="A12" s="14"/>
      <c r="B12" s="10" t="s">
        <v>20</v>
      </c>
      <c r="C12" s="37">
        <f>C8+C10</f>
        <v>41168</v>
      </c>
      <c r="D12" s="37">
        <f aca="true" t="shared" si="7" ref="D12:M12">D8+D10</f>
        <v>39967</v>
      </c>
      <c r="E12" s="37">
        <f t="shared" si="7"/>
        <v>29877</v>
      </c>
      <c r="F12" s="37">
        <f t="shared" si="7"/>
        <v>15064</v>
      </c>
      <c r="G12" s="37">
        <f t="shared" si="7"/>
        <v>30973</v>
      </c>
      <c r="H12" s="37">
        <f t="shared" si="7"/>
        <v>23641</v>
      </c>
      <c r="I12" s="37">
        <f t="shared" si="7"/>
        <v>40367</v>
      </c>
      <c r="J12" s="37">
        <f t="shared" si="7"/>
        <v>80024</v>
      </c>
      <c r="K12" s="37">
        <f t="shared" si="7"/>
        <v>27666</v>
      </c>
      <c r="L12" s="37">
        <f t="shared" si="7"/>
        <v>20590</v>
      </c>
      <c r="M12" s="37">
        <f t="shared" si="7"/>
        <v>14833</v>
      </c>
      <c r="N12" s="37">
        <f>N8+N10</f>
        <v>25571</v>
      </c>
      <c r="O12" s="38">
        <f t="shared" si="1"/>
        <v>389741</v>
      </c>
      <c r="P12" s="13">
        <v>1.043075531385322</v>
      </c>
    </row>
    <row r="13" spans="1:16" ht="15" customHeight="1" thickBot="1">
      <c r="A13" s="27"/>
      <c r="B13" s="17" t="s">
        <v>19</v>
      </c>
      <c r="C13" s="39">
        <f>C9+C11</f>
        <v>346</v>
      </c>
      <c r="D13" s="39">
        <f aca="true" t="shared" si="8" ref="D13:N13">D9+D11</f>
        <v>442</v>
      </c>
      <c r="E13" s="39">
        <f t="shared" si="8"/>
        <v>290</v>
      </c>
      <c r="F13" s="39">
        <f t="shared" si="8"/>
        <v>754</v>
      </c>
      <c r="G13" s="39">
        <f t="shared" si="8"/>
        <v>955</v>
      </c>
      <c r="H13" s="39">
        <f t="shared" si="8"/>
        <v>403</v>
      </c>
      <c r="I13" s="39">
        <f t="shared" si="8"/>
        <v>344</v>
      </c>
      <c r="J13" s="39">
        <f t="shared" si="8"/>
        <v>270</v>
      </c>
      <c r="K13" s="39">
        <f t="shared" si="8"/>
        <v>495</v>
      </c>
      <c r="L13" s="39">
        <f t="shared" si="8"/>
        <v>1344</v>
      </c>
      <c r="M13" s="39">
        <f t="shared" si="8"/>
        <v>599</v>
      </c>
      <c r="N13" s="39">
        <f t="shared" si="8"/>
        <v>419</v>
      </c>
      <c r="O13" s="40">
        <f t="shared" si="1"/>
        <v>6661</v>
      </c>
      <c r="P13" s="13">
        <v>1.864259725720683</v>
      </c>
    </row>
    <row r="14" ht="15" customHeight="1" thickBot="1">
      <c r="P14" s="13"/>
    </row>
    <row r="15" spans="1:17" ht="15" customHeight="1" thickBot="1">
      <c r="A15" s="3" t="s">
        <v>21</v>
      </c>
      <c r="B15" s="4"/>
      <c r="C15" s="5" t="s">
        <v>0</v>
      </c>
      <c r="D15" s="5" t="s">
        <v>1</v>
      </c>
      <c r="E15" s="5" t="s">
        <v>2</v>
      </c>
      <c r="F15" s="5" t="s">
        <v>3</v>
      </c>
      <c r="G15" s="5" t="s">
        <v>4</v>
      </c>
      <c r="H15" s="5" t="s">
        <v>5</v>
      </c>
      <c r="I15" s="5" t="s">
        <v>6</v>
      </c>
      <c r="J15" s="5" t="s">
        <v>7</v>
      </c>
      <c r="K15" s="5" t="s">
        <v>8</v>
      </c>
      <c r="L15" s="5" t="s">
        <v>9</v>
      </c>
      <c r="M15" s="5" t="s">
        <v>10</v>
      </c>
      <c r="N15" s="28" t="s">
        <v>11</v>
      </c>
      <c r="O15" s="6" t="s">
        <v>12</v>
      </c>
      <c r="P15" s="48" t="s">
        <v>32</v>
      </c>
      <c r="Q15" s="7" t="s">
        <v>22</v>
      </c>
    </row>
    <row r="16" spans="1:17" ht="15" customHeight="1">
      <c r="A16" s="15" t="s">
        <v>23</v>
      </c>
      <c r="B16" s="15" t="s">
        <v>15</v>
      </c>
      <c r="C16" s="41">
        <v>3008</v>
      </c>
      <c r="D16" s="41">
        <v>3280</v>
      </c>
      <c r="E16" s="41">
        <v>2825</v>
      </c>
      <c r="F16" s="41">
        <v>3801</v>
      </c>
      <c r="G16" s="41">
        <v>4661</v>
      </c>
      <c r="H16" s="41">
        <v>4113</v>
      </c>
      <c r="I16" s="41">
        <v>5343</v>
      </c>
      <c r="J16" s="41">
        <v>11641</v>
      </c>
      <c r="K16" s="41">
        <v>4641</v>
      </c>
      <c r="L16" s="30">
        <v>4430</v>
      </c>
      <c r="M16" s="30">
        <v>4688</v>
      </c>
      <c r="N16" s="31">
        <v>2583</v>
      </c>
      <c r="O16" s="43">
        <v>55014</v>
      </c>
      <c r="P16" s="13">
        <v>0.8993036257233465</v>
      </c>
      <c r="Q16" s="13">
        <f>O16/O4</f>
        <v>0.2883680946864664</v>
      </c>
    </row>
    <row r="17" spans="1:17" ht="15" customHeight="1">
      <c r="A17" s="15"/>
      <c r="B17" s="15" t="s">
        <v>16</v>
      </c>
      <c r="C17" s="41">
        <v>145</v>
      </c>
      <c r="D17" s="41">
        <v>216</v>
      </c>
      <c r="E17" s="41">
        <v>103</v>
      </c>
      <c r="F17" s="41">
        <v>514</v>
      </c>
      <c r="G17" s="41">
        <v>705</v>
      </c>
      <c r="H17" s="41">
        <v>300</v>
      </c>
      <c r="I17" s="41">
        <v>218</v>
      </c>
      <c r="J17" s="41">
        <v>74</v>
      </c>
      <c r="K17" s="41">
        <v>349</v>
      </c>
      <c r="L17" s="41">
        <v>953</v>
      </c>
      <c r="M17" s="41">
        <v>432</v>
      </c>
      <c r="N17" s="42">
        <v>203</v>
      </c>
      <c r="O17" s="43">
        <v>4212</v>
      </c>
      <c r="P17" s="13"/>
      <c r="Q17" s="13"/>
    </row>
    <row r="18" spans="1:17" ht="15" customHeight="1">
      <c r="A18" s="15"/>
      <c r="B18" s="16" t="s">
        <v>17</v>
      </c>
      <c r="C18" s="44">
        <v>0</v>
      </c>
      <c r="D18" s="44">
        <v>0</v>
      </c>
      <c r="E18" s="44">
        <v>0</v>
      </c>
      <c r="F18" s="44">
        <v>1279</v>
      </c>
      <c r="G18" s="44">
        <v>6343</v>
      </c>
      <c r="H18" s="44">
        <v>6343</v>
      </c>
      <c r="I18" s="44">
        <v>5280</v>
      </c>
      <c r="J18" s="44">
        <v>6064</v>
      </c>
      <c r="K18" s="44">
        <v>2670</v>
      </c>
      <c r="L18" s="44">
        <v>2084</v>
      </c>
      <c r="M18" s="44">
        <v>0</v>
      </c>
      <c r="N18" s="45">
        <v>0</v>
      </c>
      <c r="O18" s="46">
        <v>30063</v>
      </c>
      <c r="P18" s="13">
        <v>1.0094352293331543</v>
      </c>
      <c r="Q18" s="13">
        <f>O18/O6</f>
        <v>0.33657635467980296</v>
      </c>
    </row>
    <row r="19" spans="1:17" ht="15" customHeight="1">
      <c r="A19" s="15"/>
      <c r="B19" s="29" t="s">
        <v>16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3">
        <v>0</v>
      </c>
      <c r="O19" s="47">
        <v>0</v>
      </c>
      <c r="P19" s="13"/>
      <c r="Q19" s="13"/>
    </row>
    <row r="20" spans="1:17" ht="15" customHeight="1">
      <c r="A20" s="15"/>
      <c r="B20" s="15" t="s">
        <v>24</v>
      </c>
      <c r="C20" s="41">
        <f>C16+C18</f>
        <v>3008</v>
      </c>
      <c r="D20" s="41">
        <f aca="true" t="shared" si="9" ref="D20:N20">D16+D18</f>
        <v>3280</v>
      </c>
      <c r="E20" s="41">
        <f t="shared" si="9"/>
        <v>2825</v>
      </c>
      <c r="F20" s="41">
        <f>F16+F18</f>
        <v>5080</v>
      </c>
      <c r="G20" s="41">
        <f t="shared" si="9"/>
        <v>11004</v>
      </c>
      <c r="H20" s="41">
        <f t="shared" si="9"/>
        <v>10456</v>
      </c>
      <c r="I20" s="41">
        <f t="shared" si="9"/>
        <v>10623</v>
      </c>
      <c r="J20" s="41">
        <f t="shared" si="9"/>
        <v>17705</v>
      </c>
      <c r="K20" s="41">
        <f t="shared" si="9"/>
        <v>7311</v>
      </c>
      <c r="L20" s="41">
        <f t="shared" si="9"/>
        <v>6514</v>
      </c>
      <c r="M20" s="41">
        <f t="shared" si="9"/>
        <v>4688</v>
      </c>
      <c r="N20" s="42">
        <f t="shared" si="9"/>
        <v>2583</v>
      </c>
      <c r="O20" s="43">
        <f>SUM(C20:N20)</f>
        <v>85077</v>
      </c>
      <c r="P20" s="13">
        <v>0.935364351994371</v>
      </c>
      <c r="Q20" s="13">
        <f>O20/O12</f>
        <v>0.2182911215396892</v>
      </c>
    </row>
    <row r="21" spans="1:17" ht="15" customHeight="1" thickBot="1">
      <c r="A21" s="15"/>
      <c r="B21" s="15" t="s">
        <v>16</v>
      </c>
      <c r="C21" s="41">
        <f>C17+C19</f>
        <v>145</v>
      </c>
      <c r="D21" s="41">
        <f aca="true" t="shared" si="10" ref="D21:M21">D17+D19</f>
        <v>216</v>
      </c>
      <c r="E21" s="41">
        <f t="shared" si="10"/>
        <v>103</v>
      </c>
      <c r="F21" s="41">
        <f>F17+F19</f>
        <v>514</v>
      </c>
      <c r="G21" s="41">
        <f t="shared" si="10"/>
        <v>705</v>
      </c>
      <c r="H21" s="41">
        <f t="shared" si="10"/>
        <v>300</v>
      </c>
      <c r="I21" s="41">
        <f t="shared" si="10"/>
        <v>218</v>
      </c>
      <c r="J21" s="41">
        <f t="shared" si="10"/>
        <v>74</v>
      </c>
      <c r="K21" s="41">
        <f t="shared" si="10"/>
        <v>349</v>
      </c>
      <c r="L21" s="41">
        <f t="shared" si="10"/>
        <v>953</v>
      </c>
      <c r="M21" s="41">
        <f t="shared" si="10"/>
        <v>432</v>
      </c>
      <c r="N21" s="42">
        <f>N17+N19</f>
        <v>203</v>
      </c>
      <c r="O21" s="43">
        <f>SUM(C21:N21)</f>
        <v>4212</v>
      </c>
      <c r="P21" s="13"/>
      <c r="Q21" s="13"/>
    </row>
    <row r="22" spans="1:17" ht="15" customHeight="1">
      <c r="A22" s="10" t="s">
        <v>25</v>
      </c>
      <c r="B22" s="10" t="s">
        <v>15</v>
      </c>
      <c r="C22" s="30">
        <v>162</v>
      </c>
      <c r="D22" s="30">
        <v>194</v>
      </c>
      <c r="E22" s="30">
        <v>47</v>
      </c>
      <c r="F22" s="30">
        <v>72</v>
      </c>
      <c r="G22" s="30">
        <v>88</v>
      </c>
      <c r="H22" s="30">
        <v>71</v>
      </c>
      <c r="I22" s="30">
        <v>341</v>
      </c>
      <c r="J22" s="30">
        <v>425</v>
      </c>
      <c r="K22" s="30">
        <v>132</v>
      </c>
      <c r="L22" s="30">
        <v>84</v>
      </c>
      <c r="M22" s="30">
        <v>121</v>
      </c>
      <c r="N22" s="31">
        <v>73</v>
      </c>
      <c r="O22" s="49">
        <v>1810</v>
      </c>
      <c r="P22" s="13">
        <v>0.5608924697861791</v>
      </c>
      <c r="Q22" s="13">
        <f>O22/O4</f>
        <v>0.009487516839031958</v>
      </c>
    </row>
    <row r="23" spans="1:17" ht="15" customHeight="1">
      <c r="A23" s="15"/>
      <c r="B23" s="15" t="s">
        <v>16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3</v>
      </c>
      <c r="K23" s="41">
        <v>0</v>
      </c>
      <c r="L23" s="41">
        <v>0</v>
      </c>
      <c r="M23" s="41">
        <v>0</v>
      </c>
      <c r="N23" s="42">
        <v>0</v>
      </c>
      <c r="O23" s="43">
        <v>3</v>
      </c>
      <c r="P23" s="13"/>
      <c r="Q23" s="13"/>
    </row>
    <row r="24" spans="1:17" ht="15" customHeight="1">
      <c r="A24" s="15"/>
      <c r="B24" s="16" t="s">
        <v>17</v>
      </c>
      <c r="C24" s="44">
        <v>34</v>
      </c>
      <c r="D24" s="44">
        <v>163</v>
      </c>
      <c r="E24" s="44">
        <v>8</v>
      </c>
      <c r="F24" s="44">
        <v>4</v>
      </c>
      <c r="G24" s="44">
        <v>899</v>
      </c>
      <c r="H24" s="44">
        <v>24</v>
      </c>
      <c r="I24" s="44">
        <v>1560</v>
      </c>
      <c r="J24" s="44">
        <v>984</v>
      </c>
      <c r="K24" s="44">
        <v>191</v>
      </c>
      <c r="L24" s="44">
        <v>27</v>
      </c>
      <c r="M24" s="44">
        <v>0</v>
      </c>
      <c r="N24" s="45">
        <v>239</v>
      </c>
      <c r="O24" s="46">
        <v>4133</v>
      </c>
      <c r="P24" s="13">
        <v>0.9749941023826374</v>
      </c>
      <c r="Q24" s="13">
        <f>O24/O6</f>
        <v>0.0462718316166592</v>
      </c>
    </row>
    <row r="25" spans="1:17" ht="15" customHeight="1">
      <c r="A25" s="15"/>
      <c r="B25" s="29" t="s">
        <v>16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3">
        <v>0</v>
      </c>
      <c r="O25" s="47">
        <v>0</v>
      </c>
      <c r="P25" s="13"/>
      <c r="Q25" s="13"/>
    </row>
    <row r="26" spans="1:17" ht="15" customHeight="1">
      <c r="A26" s="15"/>
      <c r="B26" s="15" t="s">
        <v>24</v>
      </c>
      <c r="C26" s="41">
        <f aca="true" t="shared" si="11" ref="C26:N26">C22+C24</f>
        <v>196</v>
      </c>
      <c r="D26" s="41">
        <f t="shared" si="11"/>
        <v>357</v>
      </c>
      <c r="E26" s="41">
        <f t="shared" si="11"/>
        <v>55</v>
      </c>
      <c r="F26" s="41">
        <f t="shared" si="11"/>
        <v>76</v>
      </c>
      <c r="G26" s="41">
        <f t="shared" si="11"/>
        <v>987</v>
      </c>
      <c r="H26" s="41">
        <f t="shared" si="11"/>
        <v>95</v>
      </c>
      <c r="I26" s="41">
        <f t="shared" si="11"/>
        <v>1901</v>
      </c>
      <c r="J26" s="41">
        <f t="shared" si="11"/>
        <v>1409</v>
      </c>
      <c r="K26" s="41">
        <f t="shared" si="11"/>
        <v>323</v>
      </c>
      <c r="L26" s="41">
        <f>L22+L24</f>
        <v>111</v>
      </c>
      <c r="M26" s="41">
        <f t="shared" si="11"/>
        <v>121</v>
      </c>
      <c r="N26" s="42">
        <f t="shared" si="11"/>
        <v>312</v>
      </c>
      <c r="O26" s="43">
        <f>SUM(C26:N26)</f>
        <v>5943</v>
      </c>
      <c r="P26" s="13">
        <v>0.7960085721939459</v>
      </c>
      <c r="Q26" s="13">
        <f>O26/O12</f>
        <v>0.015248588164960834</v>
      </c>
    </row>
    <row r="27" spans="1:17" ht="15" customHeight="1" thickBot="1">
      <c r="A27" s="15"/>
      <c r="B27" s="15" t="s">
        <v>16</v>
      </c>
      <c r="C27" s="41">
        <f aca="true" t="shared" si="12" ref="C27:N27">C23+C25</f>
        <v>0</v>
      </c>
      <c r="D27" s="41">
        <f t="shared" si="12"/>
        <v>0</v>
      </c>
      <c r="E27" s="41">
        <f t="shared" si="12"/>
        <v>0</v>
      </c>
      <c r="F27" s="41">
        <f t="shared" si="12"/>
        <v>0</v>
      </c>
      <c r="G27" s="41">
        <f t="shared" si="12"/>
        <v>0</v>
      </c>
      <c r="H27" s="41">
        <f t="shared" si="12"/>
        <v>0</v>
      </c>
      <c r="I27" s="41">
        <f t="shared" si="12"/>
        <v>0</v>
      </c>
      <c r="J27" s="41">
        <f t="shared" si="12"/>
        <v>3</v>
      </c>
      <c r="K27" s="41">
        <f t="shared" si="12"/>
        <v>0</v>
      </c>
      <c r="L27" s="41">
        <f t="shared" si="12"/>
        <v>0</v>
      </c>
      <c r="M27" s="41">
        <f t="shared" si="12"/>
        <v>0</v>
      </c>
      <c r="N27" s="42">
        <f t="shared" si="12"/>
        <v>0</v>
      </c>
      <c r="O27" s="43">
        <f>SUM(C27:N27)</f>
        <v>3</v>
      </c>
      <c r="P27" s="13"/>
      <c r="Q27" s="13"/>
    </row>
    <row r="28" spans="1:17" ht="15" customHeight="1">
      <c r="A28" s="10" t="s">
        <v>26</v>
      </c>
      <c r="B28" s="10" t="s">
        <v>15</v>
      </c>
      <c r="C28" s="30">
        <v>2827</v>
      </c>
      <c r="D28" s="30">
        <v>2789</v>
      </c>
      <c r="E28" s="30">
        <v>1968</v>
      </c>
      <c r="F28" s="30">
        <v>908</v>
      </c>
      <c r="G28" s="30">
        <v>1222</v>
      </c>
      <c r="H28" s="30">
        <v>1040</v>
      </c>
      <c r="I28" s="30">
        <v>1529</v>
      </c>
      <c r="J28" s="30">
        <v>3455</v>
      </c>
      <c r="K28" s="30">
        <v>1168</v>
      </c>
      <c r="L28" s="30">
        <v>1470</v>
      </c>
      <c r="M28" s="30">
        <v>1503</v>
      </c>
      <c r="N28" s="31">
        <v>2226</v>
      </c>
      <c r="O28" s="49">
        <v>22105</v>
      </c>
      <c r="P28" s="13">
        <v>0.6889941713680142</v>
      </c>
      <c r="Q28" s="13">
        <f>O28/O4</f>
        <v>0.11586826504243174</v>
      </c>
    </row>
    <row r="29" spans="1:17" ht="15" customHeight="1">
      <c r="A29" s="15"/>
      <c r="B29" s="15" t="s">
        <v>16</v>
      </c>
      <c r="C29" s="41">
        <v>0</v>
      </c>
      <c r="D29" s="41">
        <v>4</v>
      </c>
      <c r="E29" s="41">
        <v>0</v>
      </c>
      <c r="F29" s="41">
        <v>0</v>
      </c>
      <c r="G29" s="41">
        <v>4</v>
      </c>
      <c r="H29" s="41">
        <v>2</v>
      </c>
      <c r="I29" s="41">
        <v>1</v>
      </c>
      <c r="J29" s="41">
        <v>0</v>
      </c>
      <c r="K29" s="41">
        <v>0</v>
      </c>
      <c r="L29" s="41">
        <v>6</v>
      </c>
      <c r="M29" s="41">
        <v>0</v>
      </c>
      <c r="N29" s="42">
        <v>3</v>
      </c>
      <c r="O29" s="43">
        <v>20</v>
      </c>
      <c r="P29" s="13"/>
      <c r="Q29" s="13"/>
    </row>
    <row r="30" spans="1:17" ht="15" customHeight="1">
      <c r="A30" s="15"/>
      <c r="B30" s="16" t="s">
        <v>17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271</v>
      </c>
      <c r="J30" s="44">
        <v>620</v>
      </c>
      <c r="K30" s="44">
        <v>180</v>
      </c>
      <c r="L30" s="44">
        <v>0</v>
      </c>
      <c r="M30" s="44">
        <v>0</v>
      </c>
      <c r="N30" s="45">
        <v>0</v>
      </c>
      <c r="O30" s="46">
        <v>1071</v>
      </c>
      <c r="P30" s="13">
        <v>0.28598130841121494</v>
      </c>
      <c r="Q30" s="13">
        <f>O30/O6</f>
        <v>0.011990595611285267</v>
      </c>
    </row>
    <row r="31" spans="1:17" ht="15" customHeight="1">
      <c r="A31" s="15"/>
      <c r="B31" s="29" t="s">
        <v>16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3">
        <v>0</v>
      </c>
      <c r="O31" s="47">
        <v>0</v>
      </c>
      <c r="P31" s="13"/>
      <c r="Q31" s="13"/>
    </row>
    <row r="32" spans="1:17" ht="15" customHeight="1">
      <c r="A32" s="15"/>
      <c r="B32" s="15" t="s">
        <v>24</v>
      </c>
      <c r="C32" s="41">
        <f aca="true" t="shared" si="13" ref="C32:N33">C28+C30</f>
        <v>2827</v>
      </c>
      <c r="D32" s="41">
        <f t="shared" si="13"/>
        <v>2789</v>
      </c>
      <c r="E32" s="41">
        <f t="shared" si="13"/>
        <v>1968</v>
      </c>
      <c r="F32" s="41">
        <f t="shared" si="13"/>
        <v>908</v>
      </c>
      <c r="G32" s="41">
        <f t="shared" si="13"/>
        <v>1222</v>
      </c>
      <c r="H32" s="41">
        <f t="shared" si="13"/>
        <v>1040</v>
      </c>
      <c r="I32" s="41">
        <f t="shared" si="13"/>
        <v>1800</v>
      </c>
      <c r="J32" s="41">
        <f t="shared" si="13"/>
        <v>4075</v>
      </c>
      <c r="K32" s="41">
        <f t="shared" si="13"/>
        <v>1348</v>
      </c>
      <c r="L32" s="41">
        <f t="shared" si="13"/>
        <v>1470</v>
      </c>
      <c r="M32" s="41">
        <f t="shared" si="13"/>
        <v>1503</v>
      </c>
      <c r="N32" s="42">
        <f t="shared" si="13"/>
        <v>2226</v>
      </c>
      <c r="O32" s="43">
        <f>SUM(C32:N32)</f>
        <v>23176</v>
      </c>
      <c r="P32" s="13">
        <v>0.6468683711063973</v>
      </c>
      <c r="Q32" s="13">
        <f>O32/O12</f>
        <v>0.0594651319722585</v>
      </c>
    </row>
    <row r="33" spans="1:17" ht="15" customHeight="1" thickBot="1">
      <c r="A33" s="17"/>
      <c r="B33" s="17" t="s">
        <v>16</v>
      </c>
      <c r="C33" s="34">
        <f t="shared" si="13"/>
        <v>0</v>
      </c>
      <c r="D33" s="34">
        <f t="shared" si="13"/>
        <v>4</v>
      </c>
      <c r="E33" s="34">
        <f t="shared" si="13"/>
        <v>0</v>
      </c>
      <c r="F33" s="34">
        <f t="shared" si="13"/>
        <v>0</v>
      </c>
      <c r="G33" s="34">
        <f t="shared" si="13"/>
        <v>4</v>
      </c>
      <c r="H33" s="34">
        <f t="shared" si="13"/>
        <v>2</v>
      </c>
      <c r="I33" s="34">
        <f t="shared" si="13"/>
        <v>1</v>
      </c>
      <c r="J33" s="34">
        <f t="shared" si="13"/>
        <v>0</v>
      </c>
      <c r="K33" s="34">
        <f t="shared" si="13"/>
        <v>0</v>
      </c>
      <c r="L33" s="34">
        <f t="shared" si="13"/>
        <v>6</v>
      </c>
      <c r="M33" s="34">
        <f t="shared" si="13"/>
        <v>0</v>
      </c>
      <c r="N33" s="35">
        <f t="shared" si="13"/>
        <v>3</v>
      </c>
      <c r="O33" s="50">
        <f>SUM(C33:N33)</f>
        <v>20</v>
      </c>
      <c r="P33" s="13"/>
      <c r="Q33" s="13"/>
    </row>
    <row r="34" spans="1:17" ht="15" customHeight="1">
      <c r="A34" s="15" t="s">
        <v>27</v>
      </c>
      <c r="B34" s="15" t="s">
        <v>15</v>
      </c>
      <c r="C34" s="41">
        <v>17629</v>
      </c>
      <c r="D34" s="41">
        <v>16782</v>
      </c>
      <c r="E34" s="41">
        <v>12853</v>
      </c>
      <c r="F34" s="41">
        <v>3286</v>
      </c>
      <c r="G34" s="41">
        <v>3824</v>
      </c>
      <c r="H34" s="41">
        <v>2702</v>
      </c>
      <c r="I34" s="41">
        <v>6486</v>
      </c>
      <c r="J34" s="41">
        <v>10337</v>
      </c>
      <c r="K34" s="41">
        <v>4359</v>
      </c>
      <c r="L34" s="41">
        <v>3821</v>
      </c>
      <c r="M34" s="41">
        <v>2970</v>
      </c>
      <c r="N34" s="42">
        <v>9960</v>
      </c>
      <c r="O34" s="43">
        <v>95009</v>
      </c>
      <c r="P34" s="13">
        <v>1.3790005370335428</v>
      </c>
      <c r="Q34" s="13">
        <f>O34/O4</f>
        <v>0.4980107664970096</v>
      </c>
    </row>
    <row r="35" spans="1:17" ht="15" customHeight="1">
      <c r="A35" s="15"/>
      <c r="B35" s="15" t="s">
        <v>16</v>
      </c>
      <c r="C35" s="41">
        <v>87</v>
      </c>
      <c r="D35" s="41">
        <v>75</v>
      </c>
      <c r="E35" s="41">
        <v>93</v>
      </c>
      <c r="F35" s="41">
        <v>40</v>
      </c>
      <c r="G35" s="41">
        <v>9</v>
      </c>
      <c r="H35" s="41">
        <v>0</v>
      </c>
      <c r="I35" s="41">
        <v>33</v>
      </c>
      <c r="J35" s="41">
        <v>50</v>
      </c>
      <c r="K35" s="41">
        <v>2</v>
      </c>
      <c r="L35" s="41">
        <v>4</v>
      </c>
      <c r="M35" s="41">
        <v>13</v>
      </c>
      <c r="N35" s="42">
        <v>76</v>
      </c>
      <c r="O35" s="43">
        <v>482</v>
      </c>
      <c r="P35" s="13"/>
      <c r="Q35" s="13"/>
    </row>
    <row r="36" spans="1:17" ht="15" customHeight="1">
      <c r="A36" s="15"/>
      <c r="B36" s="16" t="s">
        <v>17</v>
      </c>
      <c r="C36" s="44">
        <v>1346</v>
      </c>
      <c r="D36" s="44">
        <v>1024</v>
      </c>
      <c r="E36" s="44">
        <v>684</v>
      </c>
      <c r="F36" s="44">
        <v>954</v>
      </c>
      <c r="G36" s="44">
        <v>4033</v>
      </c>
      <c r="H36" s="44">
        <v>2471</v>
      </c>
      <c r="I36" s="44">
        <v>4683</v>
      </c>
      <c r="J36" s="44">
        <v>15445</v>
      </c>
      <c r="K36" s="44">
        <v>4710</v>
      </c>
      <c r="L36" s="44">
        <v>2025</v>
      </c>
      <c r="M36" s="44">
        <v>965</v>
      </c>
      <c r="N36" s="45">
        <v>1051</v>
      </c>
      <c r="O36" s="46">
        <v>39391</v>
      </c>
      <c r="P36" s="13">
        <v>1.0380257194055023</v>
      </c>
      <c r="Q36" s="13">
        <f>O36/O6</f>
        <v>0.44100985221674877</v>
      </c>
    </row>
    <row r="37" spans="1:17" ht="15" customHeight="1">
      <c r="A37" s="15"/>
      <c r="B37" s="29" t="s">
        <v>16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3">
        <v>0</v>
      </c>
      <c r="O37" s="47">
        <v>0</v>
      </c>
      <c r="P37" s="13"/>
      <c r="Q37" s="13"/>
    </row>
    <row r="38" spans="1:17" ht="15" customHeight="1">
      <c r="A38" s="15"/>
      <c r="B38" s="15" t="s">
        <v>24</v>
      </c>
      <c r="C38" s="41">
        <f aca="true" t="shared" si="14" ref="C38:N39">C34+C36</f>
        <v>18975</v>
      </c>
      <c r="D38" s="41">
        <f t="shared" si="14"/>
        <v>17806</v>
      </c>
      <c r="E38" s="41">
        <f t="shared" si="14"/>
        <v>13537</v>
      </c>
      <c r="F38" s="41">
        <f t="shared" si="14"/>
        <v>4240</v>
      </c>
      <c r="G38" s="41">
        <f t="shared" si="14"/>
        <v>7857</v>
      </c>
      <c r="H38" s="41">
        <f t="shared" si="14"/>
        <v>5173</v>
      </c>
      <c r="I38" s="41">
        <f t="shared" si="14"/>
        <v>11169</v>
      </c>
      <c r="J38" s="41">
        <f t="shared" si="14"/>
        <v>25782</v>
      </c>
      <c r="K38" s="41">
        <f t="shared" si="14"/>
        <v>9069</v>
      </c>
      <c r="L38" s="41">
        <f t="shared" si="14"/>
        <v>5846</v>
      </c>
      <c r="M38" s="41">
        <f t="shared" si="14"/>
        <v>3935</v>
      </c>
      <c r="N38" s="42">
        <f t="shared" si="14"/>
        <v>11011</v>
      </c>
      <c r="O38" s="43">
        <f>SUM(C38:N38)</f>
        <v>134400</v>
      </c>
      <c r="P38" s="13">
        <v>1.2578969535308158</v>
      </c>
      <c r="Q38" s="13">
        <f>O38/O12</f>
        <v>0.3448443966634252</v>
      </c>
    </row>
    <row r="39" spans="1:17" ht="15" customHeight="1" thickBot="1">
      <c r="A39" s="17"/>
      <c r="B39" s="17" t="s">
        <v>16</v>
      </c>
      <c r="C39" s="34">
        <f t="shared" si="14"/>
        <v>87</v>
      </c>
      <c r="D39" s="34">
        <f t="shared" si="14"/>
        <v>75</v>
      </c>
      <c r="E39" s="34">
        <f t="shared" si="14"/>
        <v>93</v>
      </c>
      <c r="F39" s="34">
        <f t="shared" si="14"/>
        <v>40</v>
      </c>
      <c r="G39" s="34">
        <f t="shared" si="14"/>
        <v>9</v>
      </c>
      <c r="H39" s="34">
        <f t="shared" si="14"/>
        <v>0</v>
      </c>
      <c r="I39" s="34">
        <f t="shared" si="14"/>
        <v>33</v>
      </c>
      <c r="J39" s="34">
        <f t="shared" si="14"/>
        <v>50</v>
      </c>
      <c r="K39" s="34">
        <f t="shared" si="14"/>
        <v>2</v>
      </c>
      <c r="L39" s="34">
        <f t="shared" si="14"/>
        <v>4</v>
      </c>
      <c r="M39" s="34">
        <f>M35+M37</f>
        <v>13</v>
      </c>
      <c r="N39" s="35">
        <f t="shared" si="14"/>
        <v>76</v>
      </c>
      <c r="O39" s="50">
        <f>SUM(C39:N39)</f>
        <v>482</v>
      </c>
      <c r="P39" s="13"/>
      <c r="Q39" s="13"/>
    </row>
    <row r="40" spans="1:17" ht="15" customHeight="1">
      <c r="A40" s="15" t="s">
        <v>28</v>
      </c>
      <c r="B40" s="15" t="s">
        <v>15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2">
        <v>0</v>
      </c>
      <c r="O40" s="43">
        <v>0</v>
      </c>
      <c r="P40" s="13" t="e">
        <v>#DIV/0!</v>
      </c>
      <c r="Q40" s="13">
        <f>O40/O4</f>
        <v>0</v>
      </c>
    </row>
    <row r="41" spans="1:17" ht="15" customHeight="1">
      <c r="A41" s="15"/>
      <c r="B41" s="15" t="s">
        <v>16</v>
      </c>
      <c r="C41" s="41">
        <v>0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2">
        <v>0</v>
      </c>
      <c r="O41" s="43">
        <v>0</v>
      </c>
      <c r="P41" s="13"/>
      <c r="Q41" s="13"/>
    </row>
    <row r="42" spans="1:17" ht="15" customHeight="1">
      <c r="A42" s="15"/>
      <c r="B42" s="16" t="s">
        <v>17</v>
      </c>
      <c r="C42" s="44">
        <v>116</v>
      </c>
      <c r="D42" s="44">
        <v>67</v>
      </c>
      <c r="E42" s="44">
        <v>156</v>
      </c>
      <c r="F42" s="44">
        <v>117</v>
      </c>
      <c r="G42" s="44">
        <v>533</v>
      </c>
      <c r="H42" s="44">
        <v>274</v>
      </c>
      <c r="I42" s="44">
        <v>1250</v>
      </c>
      <c r="J42" s="44">
        <v>2837</v>
      </c>
      <c r="K42" s="44">
        <v>834</v>
      </c>
      <c r="L42" s="44">
        <v>387</v>
      </c>
      <c r="M42" s="44">
        <v>169</v>
      </c>
      <c r="N42" s="45">
        <v>233</v>
      </c>
      <c r="O42" s="46">
        <v>6973</v>
      </c>
      <c r="P42" s="13">
        <v>0.9532467532467532</v>
      </c>
      <c r="Q42" s="13">
        <f>O42/O6</f>
        <v>0.07806762203313927</v>
      </c>
    </row>
    <row r="43" spans="1:17" ht="15" customHeight="1">
      <c r="A43" s="15"/>
      <c r="B43" s="29" t="s">
        <v>16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3</v>
      </c>
      <c r="I43" s="32">
        <v>0</v>
      </c>
      <c r="J43" s="32">
        <v>35</v>
      </c>
      <c r="K43" s="32">
        <v>15</v>
      </c>
      <c r="L43" s="32">
        <v>0</v>
      </c>
      <c r="M43" s="32">
        <v>0</v>
      </c>
      <c r="N43" s="33">
        <v>0</v>
      </c>
      <c r="O43" s="47">
        <v>53</v>
      </c>
      <c r="P43" s="13"/>
      <c r="Q43" s="13"/>
    </row>
    <row r="44" spans="1:17" ht="15" customHeight="1">
      <c r="A44" s="15"/>
      <c r="B44" s="15" t="s">
        <v>24</v>
      </c>
      <c r="C44" s="41">
        <f aca="true" t="shared" si="15" ref="C44:N45">C40+C42</f>
        <v>116</v>
      </c>
      <c r="D44" s="41">
        <f t="shared" si="15"/>
        <v>67</v>
      </c>
      <c r="E44" s="41">
        <f t="shared" si="15"/>
        <v>156</v>
      </c>
      <c r="F44" s="41">
        <f t="shared" si="15"/>
        <v>117</v>
      </c>
      <c r="G44" s="41">
        <f t="shared" si="15"/>
        <v>533</v>
      </c>
      <c r="H44" s="41">
        <f t="shared" si="15"/>
        <v>274</v>
      </c>
      <c r="I44" s="41">
        <f t="shared" si="15"/>
        <v>1250</v>
      </c>
      <c r="J44" s="41">
        <f t="shared" si="15"/>
        <v>2837</v>
      </c>
      <c r="K44" s="41">
        <f t="shared" si="15"/>
        <v>834</v>
      </c>
      <c r="L44" s="41">
        <f t="shared" si="15"/>
        <v>387</v>
      </c>
      <c r="M44" s="41">
        <f t="shared" si="15"/>
        <v>169</v>
      </c>
      <c r="N44" s="42">
        <f t="shared" si="15"/>
        <v>233</v>
      </c>
      <c r="O44" s="43">
        <f>SUM(C44:N44)</f>
        <v>6973</v>
      </c>
      <c r="P44" s="13">
        <v>0.9532467532467532</v>
      </c>
      <c r="Q44" s="13">
        <f>O44/O12</f>
        <v>0.017891368883437977</v>
      </c>
    </row>
    <row r="45" spans="1:17" ht="15" customHeight="1" thickBot="1">
      <c r="A45" s="17"/>
      <c r="B45" s="17" t="s">
        <v>16</v>
      </c>
      <c r="C45" s="34">
        <f t="shared" si="15"/>
        <v>0</v>
      </c>
      <c r="D45" s="34">
        <f t="shared" si="15"/>
        <v>0</v>
      </c>
      <c r="E45" s="34">
        <f t="shared" si="15"/>
        <v>0</v>
      </c>
      <c r="F45" s="34">
        <f t="shared" si="15"/>
        <v>0</v>
      </c>
      <c r="G45" s="34">
        <f t="shared" si="15"/>
        <v>0</v>
      </c>
      <c r="H45" s="34">
        <f t="shared" si="15"/>
        <v>3</v>
      </c>
      <c r="I45" s="34">
        <f t="shared" si="15"/>
        <v>0</v>
      </c>
      <c r="J45" s="34">
        <f t="shared" si="15"/>
        <v>35</v>
      </c>
      <c r="K45" s="34">
        <f t="shared" si="15"/>
        <v>15</v>
      </c>
      <c r="L45" s="34">
        <f t="shared" si="15"/>
        <v>0</v>
      </c>
      <c r="M45" s="34">
        <f t="shared" si="15"/>
        <v>0</v>
      </c>
      <c r="N45" s="35">
        <f t="shared" si="15"/>
        <v>0</v>
      </c>
      <c r="O45" s="50">
        <f>SUM(C45:N45)</f>
        <v>53</v>
      </c>
      <c r="P45" s="13"/>
      <c r="Q45" s="13"/>
    </row>
    <row r="46" spans="1:17" ht="15" customHeight="1">
      <c r="A46" s="10" t="s">
        <v>29</v>
      </c>
      <c r="B46" s="10" t="s">
        <v>15</v>
      </c>
      <c r="C46" s="30">
        <v>2409</v>
      </c>
      <c r="D46" s="30">
        <v>2334</v>
      </c>
      <c r="E46" s="30">
        <v>1373</v>
      </c>
      <c r="F46" s="30">
        <v>380</v>
      </c>
      <c r="G46" s="30">
        <v>941</v>
      </c>
      <c r="H46" s="30">
        <v>462</v>
      </c>
      <c r="I46" s="30">
        <v>1514</v>
      </c>
      <c r="J46" s="30">
        <v>3459</v>
      </c>
      <c r="K46" s="30">
        <v>991</v>
      </c>
      <c r="L46" s="30">
        <v>545</v>
      </c>
      <c r="M46" s="30">
        <v>564</v>
      </c>
      <c r="N46" s="31">
        <v>1082</v>
      </c>
      <c r="O46" s="49">
        <v>16054</v>
      </c>
      <c r="P46" s="13">
        <v>1.025749153408728</v>
      </c>
      <c r="Q46" s="13">
        <f>O46/O4</f>
        <v>0.08415060515680611</v>
      </c>
    </row>
    <row r="47" spans="1:17" ht="15" customHeight="1">
      <c r="A47" s="15"/>
      <c r="B47" s="15" t="s">
        <v>16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5</v>
      </c>
      <c r="K47" s="41">
        <v>0</v>
      </c>
      <c r="L47" s="41">
        <v>0</v>
      </c>
      <c r="M47" s="41">
        <v>0</v>
      </c>
      <c r="N47" s="42">
        <v>4</v>
      </c>
      <c r="O47" s="43">
        <v>9</v>
      </c>
      <c r="P47" s="13"/>
      <c r="Q47" s="13"/>
    </row>
    <row r="48" spans="1:17" ht="15" customHeight="1">
      <c r="A48" s="15"/>
      <c r="B48" s="16" t="s">
        <v>17</v>
      </c>
      <c r="C48" s="44">
        <v>0</v>
      </c>
      <c r="D48" s="44">
        <v>0</v>
      </c>
      <c r="E48" s="44">
        <v>234</v>
      </c>
      <c r="F48" s="44">
        <v>141</v>
      </c>
      <c r="G48" s="44">
        <v>343</v>
      </c>
      <c r="H48" s="44">
        <v>81</v>
      </c>
      <c r="I48" s="44">
        <v>531</v>
      </c>
      <c r="J48" s="44">
        <v>1680</v>
      </c>
      <c r="K48" s="44">
        <v>82</v>
      </c>
      <c r="L48" s="44">
        <v>35</v>
      </c>
      <c r="M48" s="44">
        <v>16</v>
      </c>
      <c r="N48" s="45">
        <v>0</v>
      </c>
      <c r="O48" s="46">
        <v>3143</v>
      </c>
      <c r="P48" s="13">
        <v>1.0600337268128162</v>
      </c>
      <c r="Q48" s="13">
        <f>O48/O6</f>
        <v>0.03518808777429467</v>
      </c>
    </row>
    <row r="49" spans="1:17" ht="15" customHeight="1">
      <c r="A49" s="15"/>
      <c r="B49" s="29" t="s">
        <v>16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26</v>
      </c>
      <c r="K49" s="32">
        <v>0</v>
      </c>
      <c r="L49" s="32">
        <v>0</v>
      </c>
      <c r="M49" s="32">
        <v>0</v>
      </c>
      <c r="N49" s="33">
        <v>0</v>
      </c>
      <c r="O49" s="47">
        <v>26</v>
      </c>
      <c r="P49" s="13"/>
      <c r="Q49" s="13"/>
    </row>
    <row r="50" spans="1:17" ht="15" customHeight="1">
      <c r="A50" s="15"/>
      <c r="B50" s="15" t="s">
        <v>24</v>
      </c>
      <c r="C50" s="41">
        <f aca="true" t="shared" si="16" ref="C50:N51">C46+C48</f>
        <v>2409</v>
      </c>
      <c r="D50" s="41">
        <f t="shared" si="16"/>
        <v>2334</v>
      </c>
      <c r="E50" s="41">
        <f t="shared" si="16"/>
        <v>1607</v>
      </c>
      <c r="F50" s="41">
        <f t="shared" si="16"/>
        <v>521</v>
      </c>
      <c r="G50" s="41">
        <f t="shared" si="16"/>
        <v>1284</v>
      </c>
      <c r="H50" s="41">
        <f t="shared" si="16"/>
        <v>543</v>
      </c>
      <c r="I50" s="41">
        <f t="shared" si="16"/>
        <v>2045</v>
      </c>
      <c r="J50" s="41">
        <f t="shared" si="16"/>
        <v>5139</v>
      </c>
      <c r="K50" s="41">
        <f t="shared" si="16"/>
        <v>1073</v>
      </c>
      <c r="L50" s="41">
        <f t="shared" si="16"/>
        <v>580</v>
      </c>
      <c r="M50" s="41">
        <f t="shared" si="16"/>
        <v>580</v>
      </c>
      <c r="N50" s="42">
        <f t="shared" si="16"/>
        <v>1082</v>
      </c>
      <c r="O50" s="43">
        <f>SUM(C50:N50)</f>
        <v>19197</v>
      </c>
      <c r="P50" s="13">
        <v>1.0312097120756338</v>
      </c>
      <c r="Q50" s="13">
        <f>O50/O12</f>
        <v>0.04925578781806379</v>
      </c>
    </row>
    <row r="51" spans="1:17" ht="15" customHeight="1" thickBot="1">
      <c r="A51" s="17"/>
      <c r="B51" s="17" t="s">
        <v>16</v>
      </c>
      <c r="C51" s="34">
        <f t="shared" si="16"/>
        <v>0</v>
      </c>
      <c r="D51" s="34">
        <f t="shared" si="16"/>
        <v>0</v>
      </c>
      <c r="E51" s="34">
        <f t="shared" si="16"/>
        <v>0</v>
      </c>
      <c r="F51" s="34">
        <f t="shared" si="16"/>
        <v>0</v>
      </c>
      <c r="G51" s="34">
        <f t="shared" si="16"/>
        <v>0</v>
      </c>
      <c r="H51" s="34">
        <f t="shared" si="16"/>
        <v>0</v>
      </c>
      <c r="I51" s="34">
        <f t="shared" si="16"/>
        <v>0</v>
      </c>
      <c r="J51" s="34">
        <f t="shared" si="16"/>
        <v>31</v>
      </c>
      <c r="K51" s="34">
        <f t="shared" si="16"/>
        <v>0</v>
      </c>
      <c r="L51" s="34">
        <f t="shared" si="16"/>
        <v>0</v>
      </c>
      <c r="M51" s="34">
        <f t="shared" si="16"/>
        <v>0</v>
      </c>
      <c r="N51" s="35">
        <f t="shared" si="16"/>
        <v>4</v>
      </c>
      <c r="O51" s="50">
        <f>SUM(C51:N51)</f>
        <v>35</v>
      </c>
      <c r="P51" s="13"/>
      <c r="Q51" s="13"/>
    </row>
    <row r="52" spans="1:17" ht="15" customHeight="1">
      <c r="A52" s="10" t="s">
        <v>30</v>
      </c>
      <c r="B52" s="10" t="s">
        <v>15</v>
      </c>
      <c r="C52" s="30">
        <v>38</v>
      </c>
      <c r="D52" s="30">
        <v>21</v>
      </c>
      <c r="E52" s="30">
        <v>21</v>
      </c>
      <c r="F52" s="30">
        <v>12</v>
      </c>
      <c r="G52" s="30">
        <v>46</v>
      </c>
      <c r="H52" s="30">
        <v>40</v>
      </c>
      <c r="I52" s="30">
        <v>228</v>
      </c>
      <c r="J52" s="30">
        <v>286</v>
      </c>
      <c r="K52" s="30">
        <v>20</v>
      </c>
      <c r="L52" s="30">
        <v>33</v>
      </c>
      <c r="M52" s="30">
        <v>17</v>
      </c>
      <c r="N52" s="31">
        <v>23</v>
      </c>
      <c r="O52" s="49">
        <v>785</v>
      </c>
      <c r="P52" s="13">
        <v>0.6290064102564102</v>
      </c>
      <c r="Q52" s="13">
        <f>O52/O4</f>
        <v>0.004114751778254192</v>
      </c>
    </row>
    <row r="53" spans="1:17" ht="15" customHeight="1">
      <c r="A53" s="15"/>
      <c r="B53" s="15" t="s">
        <v>16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26</v>
      </c>
      <c r="M53" s="41">
        <v>0</v>
      </c>
      <c r="N53" s="42">
        <v>0</v>
      </c>
      <c r="O53" s="43">
        <v>26</v>
      </c>
      <c r="P53" s="13"/>
      <c r="Q53" s="13"/>
    </row>
    <row r="54" spans="1:17" ht="15" customHeight="1">
      <c r="A54" s="15"/>
      <c r="B54" s="16" t="s">
        <v>17</v>
      </c>
      <c r="C54" s="44">
        <v>0</v>
      </c>
      <c r="D54" s="44">
        <v>0</v>
      </c>
      <c r="E54" s="44">
        <v>0</v>
      </c>
      <c r="F54" s="44">
        <v>118</v>
      </c>
      <c r="G54" s="44">
        <v>574</v>
      </c>
      <c r="H54" s="44">
        <v>292</v>
      </c>
      <c r="I54" s="44">
        <v>815</v>
      </c>
      <c r="J54" s="44">
        <v>2015</v>
      </c>
      <c r="K54" s="44">
        <v>522</v>
      </c>
      <c r="L54" s="44">
        <v>210</v>
      </c>
      <c r="M54" s="44">
        <v>0</v>
      </c>
      <c r="N54" s="45">
        <v>0</v>
      </c>
      <c r="O54" s="46">
        <v>4546</v>
      </c>
      <c r="P54" s="13">
        <v>0.7910214024708544</v>
      </c>
      <c r="Q54" s="13">
        <f>O54/O6</f>
        <v>0.05089565606806986</v>
      </c>
    </row>
    <row r="55" spans="1:17" ht="15" customHeight="1">
      <c r="A55" s="15"/>
      <c r="B55" s="29" t="s">
        <v>16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6</v>
      </c>
      <c r="K55" s="32">
        <v>0</v>
      </c>
      <c r="L55" s="32">
        <v>0</v>
      </c>
      <c r="M55" s="32">
        <v>0</v>
      </c>
      <c r="N55" s="33">
        <v>0</v>
      </c>
      <c r="O55" s="47">
        <v>6</v>
      </c>
      <c r="P55" s="13"/>
      <c r="Q55" s="13"/>
    </row>
    <row r="56" spans="1:17" ht="15" customHeight="1">
      <c r="A56" s="15"/>
      <c r="B56" s="15" t="s">
        <v>24</v>
      </c>
      <c r="C56" s="41">
        <f aca="true" t="shared" si="17" ref="C56:N57">C52+C54</f>
        <v>38</v>
      </c>
      <c r="D56" s="41">
        <f t="shared" si="17"/>
        <v>21</v>
      </c>
      <c r="E56" s="41">
        <f t="shared" si="17"/>
        <v>21</v>
      </c>
      <c r="F56" s="41">
        <f t="shared" si="17"/>
        <v>130</v>
      </c>
      <c r="G56" s="41">
        <f t="shared" si="17"/>
        <v>620</v>
      </c>
      <c r="H56" s="41">
        <f t="shared" si="17"/>
        <v>332</v>
      </c>
      <c r="I56" s="41">
        <f t="shared" si="17"/>
        <v>1043</v>
      </c>
      <c r="J56" s="41">
        <f t="shared" si="17"/>
        <v>2301</v>
      </c>
      <c r="K56" s="41">
        <f t="shared" si="17"/>
        <v>542</v>
      </c>
      <c r="L56" s="41">
        <f t="shared" si="17"/>
        <v>243</v>
      </c>
      <c r="M56" s="41">
        <f t="shared" si="17"/>
        <v>17</v>
      </c>
      <c r="N56" s="42">
        <f t="shared" si="17"/>
        <v>23</v>
      </c>
      <c r="O56" s="43">
        <f>SUM(C56:N56)</f>
        <v>5331</v>
      </c>
      <c r="P56" s="13">
        <v>0.7621157969978556</v>
      </c>
      <c r="Q56" s="13">
        <f>O56/O12</f>
        <v>0.013678314573011307</v>
      </c>
    </row>
    <row r="57" spans="1:17" ht="15" customHeight="1" thickBot="1">
      <c r="A57" s="17"/>
      <c r="B57" s="17" t="s">
        <v>16</v>
      </c>
      <c r="C57" s="34">
        <f t="shared" si="17"/>
        <v>0</v>
      </c>
      <c r="D57" s="34">
        <f t="shared" si="17"/>
        <v>0</v>
      </c>
      <c r="E57" s="34">
        <f t="shared" si="17"/>
        <v>0</v>
      </c>
      <c r="F57" s="34">
        <f t="shared" si="17"/>
        <v>0</v>
      </c>
      <c r="G57" s="34">
        <f t="shared" si="17"/>
        <v>0</v>
      </c>
      <c r="H57" s="34">
        <f t="shared" si="17"/>
        <v>0</v>
      </c>
      <c r="I57" s="34">
        <f t="shared" si="17"/>
        <v>0</v>
      </c>
      <c r="J57" s="34">
        <f t="shared" si="17"/>
        <v>6</v>
      </c>
      <c r="K57" s="34">
        <f t="shared" si="17"/>
        <v>0</v>
      </c>
      <c r="L57" s="34">
        <f t="shared" si="17"/>
        <v>26</v>
      </c>
      <c r="M57" s="34">
        <f t="shared" si="17"/>
        <v>0</v>
      </c>
      <c r="N57" s="35">
        <f t="shared" si="17"/>
        <v>0</v>
      </c>
      <c r="O57" s="50">
        <f>SUM(C57:N57)</f>
        <v>32</v>
      </c>
      <c r="P57" s="13"/>
      <c r="Q57" s="2"/>
    </row>
    <row r="58" ht="15" customHeight="1">
      <c r="A58" s="2"/>
    </row>
    <row r="59" ht="15" customHeight="1"/>
    <row r="60" ht="1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</sheetData>
  <sheetProtection/>
  <printOptions/>
  <pageMargins left="0.25" right="0.25" top="0.75" bottom="0.75" header="0.3" footer="0.3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原 拓也 (hara takuya)</cp:lastModifiedBy>
  <cp:lastPrinted>2014-09-29T06:33:30Z</cp:lastPrinted>
  <dcterms:created xsi:type="dcterms:W3CDTF">2012-02-01T04:57:34Z</dcterms:created>
  <dcterms:modified xsi:type="dcterms:W3CDTF">2014-11-10T07:52:52Z</dcterms:modified>
  <cp:category/>
  <cp:version/>
  <cp:contentType/>
  <cp:contentStatus/>
</cp:coreProperties>
</file>