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3.1.19\r07\本所\03総務部\02財政課\R7 財政状況資料集\R6財政状況資料集(市町村依頼)\04.提出\"/>
    </mc:Choice>
  </mc:AlternateContent>
  <xr:revisionPtr revIDLastSave="0" documentId="13_ncr:1_{EE2EB222-7658-4143-9957-8AE5E39B7857}"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BE38" i="10"/>
  <c r="AM38" i="10"/>
  <c r="C38" i="10"/>
  <c r="BE37" i="10"/>
  <c r="AM37" i="10"/>
  <c r="C37" i="10"/>
  <c r="BE36" i="10"/>
  <c r="CO34" i="10"/>
  <c r="CO35" i="10" s="1"/>
  <c r="CO36" i="10" s="1"/>
  <c r="CO37" i="10" s="1"/>
  <c r="CO38" i="10" s="1"/>
  <c r="CO39" i="10" s="1"/>
  <c r="CO40" i="10" s="1"/>
  <c r="CO41" i="10" s="1"/>
  <c r="CO42" i="10" s="1"/>
  <c r="CO43" i="10" s="1"/>
  <c r="BW34" i="10"/>
  <c r="BW35" i="10" s="1"/>
  <c r="BW36" i="10" s="1"/>
  <c r="BW37"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BE34" i="10" l="1"/>
  <c r="BE35" i="10" s="1"/>
  <c r="AM34" i="10"/>
  <c r="AM35" i="10" s="1"/>
  <c r="AM36" i="10" s="1"/>
</calcChain>
</file>

<file path=xl/sharedStrings.xml><?xml version="1.0" encoding="utf-8"?>
<sst xmlns="http://schemas.openxmlformats.org/spreadsheetml/2006/main" count="1174" uniqueCount="579">
  <si>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</si>
  <si>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</si>
  <si>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</si>
  <si>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</si>
  <si>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</si>
  <si>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</si>
  <si>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</si>
  <si>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</si>
  <si>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</si>
  <si>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</si>
  <si>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</si>
  <si>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</si>
  <si>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</si>
  <si>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</si>
  <si>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</si>
  <si>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</si>
  <si>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</si>
  <si>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</si>
  <si>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</si>
  <si>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</si>
  <si>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</si>
  <si>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</si>
  <si>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</si>
  <si>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</si>
  <si>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</si>
  <si>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</si>
  <si>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</si>
  <si>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</si>
  <si>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</si>
  <si>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</si>
  <si>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</si>
  <si>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</si>
  <si>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</si>
  <si>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</si>
  <si>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</si>
  <si>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</si>
  <si>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</si>
  <si>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</si>
  <si>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</si>
  <si>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</si>
  <si>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</si>
  <si>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</si>
  <si>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</si>
  <si>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</si>
  <si>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</si>
  <si>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</si>
  <si>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</si>
  <si>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</si>
  <si>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</si>
  <si>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</si>
  <si>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</si>
  <si>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</si>
  <si>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</si>
  <si>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</si>
  <si>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</si>
  <si>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</si>
  <si>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</si>
  <si>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</si>
  <si>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</si>
  <si>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</si>
  <si>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</si>
  <si>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</si>
  <si>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</si>
  <si>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</si>
  <si>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</si>
  <si>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</si>
  <si>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</si>
  <si>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</si>
  <si>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</si>
  <si>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</si>
  <si>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</si>
  <si>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</si>
  <si>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</si>
  <si>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</si>
  <si>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</si>
  <si>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</si>
  <si>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</si>
  <si>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</si>
  <si>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</si>
  <si>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</si>
  <si>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</si>
  <si>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</si>
  <si>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</si>
  <si>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</si>
  <si>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</si>
  <si>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</si>
  <si>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</si>
  <si>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</si>
  <si>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</si>
  <si>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</si>
  <si>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</si>
  <si>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</si>
  <si>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</si>
  <si>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</si>
  <si>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</si>
  <si>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</si>
  <si>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</si>
  <si>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</si>
  <si>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</si>
  <si>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</si>
  <si>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</si>
  <si>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</si>
  <si>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</si>
  <si>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</si>
  <si>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</si>
  <si>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</si>
  <si>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</si>
  <si>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</si>
  <si>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</si>
  <si>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</si>
  <si>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</si>
  <si>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</si>
  <si>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</si>
  <si>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</si>
  <si>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</si>
  <si>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</si>
  <si>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</si>
  <si>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</si>
  <si>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</si>
  <si>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</si>
  <si>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</si>
  <si>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</si>
  <si>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</si>
  <si>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</si>
  <si>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</si>
  <si>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</si>
  <si>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</si>
  <si>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</si>
  <si>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</si>
  <si>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</si>
  <si>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</si>
  <si>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</si>
  <si>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</si>
  <si>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</si>
  <si>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</si>
  <si>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</si>
  <si>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</si>
  <si>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</si>
  <si>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</si>
  <si>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</si>
  <si>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</si>
  <si>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</si>
  <si>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</si>
  <si>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</si>
  <si>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</si>
  <si>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</si>
  <si>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</si>
  <si>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</si>
  <si>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</si>
  <si>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</si>
  <si>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</si>
  <si>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</si>
  <si>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</si>
  <si>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</si>
  <si>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</si>
  <si>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</si>
  <si>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</si>
  <si>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</si>
  <si>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</si>
  <si>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</si>
  <si>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</si>
  <si>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</si>
  <si>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</si>
  <si>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</si>
  <si>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</si>
  <si>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</si>
  <si>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</si>
  <si>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</si>
  <si>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</si>
  <si>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</si>
  <si>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</si>
  <si>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</si>
  <si>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</si>
  <si>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</si>
  <si>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</si>
  <si>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</si>
  <si>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</si>
  <si>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</si>
  <si>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</si>
  <si>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</si>
  <si>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</si>
  <si>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</si>
  <si>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</si>
  <si>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</si>
  <si>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</si>
  <si>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</si>
  <si>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</si>
  <si>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</si>
  <si>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</si>
  <si>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</si>
  <si>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</si>
  <si>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</si>
  <si>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</si>
  <si>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</si>
  <si>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</si>
  <si>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</si>
  <si>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</si>
  <si>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</si>
  <si>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</si>
  <si>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</si>
  <si>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</si>
  <si>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</si>
  <si>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</si>
  <si>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</si>
  <si>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岐阜県郡上市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</si>
  <si>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</si>
  <si>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</si>
  <si>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</si>
  <si>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</si>
  <si>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</si>
  <si>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</si>
  <si>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</si>
  <si>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</si>
  <si>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</si>
  <si>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</si>
  <si>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</si>
  <si>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</si>
  <si>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</si>
  <si>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</si>
  <si>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</si>
  <si>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</si>
  <si>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</si>
  <si>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</si>
  <si>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</si>
  <si>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</si>
  <si>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</si>
  <si>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</si>
  <si>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</si>
  <si>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</si>
  <si>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</si>
  <si>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</si>
  <si>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</si>
  <si>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</si>
  <si>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</si>
  <si>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</si>
  <si>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</si>
  <si>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</si>
  <si>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</si>
  <si>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</si>
  <si>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</si>
  <si>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</si>
  <si>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</si>
  <si>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</si>
  <si>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</si>
  <si>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</si>
  <si>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</si>
  <si>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</si>
  <si>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</si>
  <si>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</si>
  <si>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</si>
  <si>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</si>
  <si>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</si>
  <si>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</si>
  <si>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</si>
  <si>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</si>
  <si>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</si>
  <si>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</si>
  <si>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</si>
  <si>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</si>
  <si>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</si>
  <si>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</si>
  <si>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</si>
  <si>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</si>
  <si>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</si>
  <si>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</si>
  <si>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</si>
  <si>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</si>
  <si>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</si>
  <si>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</si>
  <si>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</si>
  <si>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</si>
  <si>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</si>
  <si>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</si>
  <si>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</si>
  <si>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</si>
  <si>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</si>
  <si>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</si>
  <si>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</si>
  <si>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</si>
  <si>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</si>
  <si>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</si>
  <si>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</si>
  <si>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</si>
  <si>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</si>
  <si>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</si>
  <si>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</si>
  <si>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</si>
  <si>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</si>
  <si>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</si>
  <si>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</si>
  <si>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</si>
  <si>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</si>
  <si>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</si>
  <si>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</si>
  <si>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</si>
  <si>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</si>
  <si>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</si>
  <si>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</si>
  <si>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</si>
  <si>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</si>
  <si>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</si>
  <si>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</si>
  <si>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</si>
  <si>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</si>
  <si>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</si>
  <si>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</si>
  <si>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</si>
  <si>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</si>
  <si>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</si>
  <si>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</si>
  <si>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</si>
  <si>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</si>
  <si>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</si>
  <si>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</si>
  <si>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</si>
  <si>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</si>
  <si>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</si>
  <si>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</si>
  <si>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</si>
  <si>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</si>
  <si>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</si>
  <si>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</si>
  <si>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</si>
  <si>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</si>
  <si>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</si>
  <si>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</si>
  <si>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</si>
  <si>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</si>
  <si>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</si>
  <si>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</si>
  <si>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</si>
  <si>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</si>
  <si>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</si>
  <si>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</si>
  <si>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</si>
  <si>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</si>
  <si>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</si>
  <si>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</si>
  <si>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</si>
  <si>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</si>
  <si>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</si>
  <si>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</si>
  <si>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</si>
  <si>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</si>
  <si>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</si>
  <si>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</si>
  <si>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</si>
  <si>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</si>
  <si>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</si>
  <si>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</si>
  <si>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</si>
  <si>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</si>
  <si>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</si>
  <si>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</si>
  <si>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</si>
  <si>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岐阜県郡上市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</si>
  <si>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</si>
  <si>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</si>
  <si>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</si>
  <si>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</si>
  <si>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</si>
  <si>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</si>
  <si>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</si>
  <si>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</si>
  <si>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</si>
  <si>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</si>
  <si>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</si>
  <si>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</si>
  <si>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</si>
  <si>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</si>
  <si>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</si>
  <si>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</si>
  <si>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</si>
  <si>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</si>
  <si>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</si>
  <si>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</si>
  <si>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</si>
  <si>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</si>
  <si>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</si>
  <si>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</si>
  <si>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</si>
  <si>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</si>
  <si>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</si>
  <si>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</si>
  <si>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</si>
  <si>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</si>
  <si>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</si>
  <si>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</si>
  <si>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</si>
  <si>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</si>
  <si>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</si>
  <si>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</si>
  <si>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</si>
  <si>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</si>
  <si>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</si>
  <si>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</si>
  <si>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</si>
  <si>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</si>
  <si>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</si>
  <si>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</si>
  <si>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</si>
  <si>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</si>
  <si>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</si>
  <si>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</si>
  <si>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</si>
  <si>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</si>
  <si>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</si>
  <si>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</si>
  <si>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</si>
  <si>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</si>
  <si>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</si>
  <si>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</si>
  <si>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</si>
  <si>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</si>
  <si>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</si>
  <si>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</si>
  <si>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</si>
  <si>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</si>
  <si>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</si>
  <si>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</si>
  <si>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</si>
  <si>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</si>
  <si>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</si>
  <si>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</si>
  <si>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</si>
  <si>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</si>
  <si>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</si>
  <si>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</si>
  <si>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</si>
  <si>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</si>
  <si>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</si>
  <si>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</si>
  <si>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</si>
  <si>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</si>
  <si>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</si>
  <si>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</si>
  <si>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</si>
  <si>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</si>
  <si>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</si>
  <si>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</si>
  <si>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</si>
  <si>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</si>
  <si>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</si>
  <si>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</si>
  <si>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</si>
  <si>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</si>
  <si>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</si>
  <si>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</si>
  <si>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</si>
  <si>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</si>
  <si>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</si>
  <si>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</si>
  <si>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</si>
  <si>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</si>
  <si>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</si>
  <si>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</si>
  <si>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</si>
  <si>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</si>
  <si>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</si>
  <si>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</si>
  <si>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</si>
  <si>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</si>
  <si>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</si>
  <si>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</si>
  <si>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</si>
  <si>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</si>
  <si>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</si>
  <si>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</si>
  <si>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</si>
  <si>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</si>
  <si>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</si>
  <si>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</si>
  <si>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</si>
  <si>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</si>
  <si>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</si>
  <si>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</si>
  <si>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</si>
  <si>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</si>
  <si>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</si>
  <si>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</si>
  <si>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</si>
  <si>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</si>
  <si>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</si>
  <si>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</si>
  <si>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</si>
  <si>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</si>
  <si>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</si>
  <si>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</si>
  <si>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</si>
  <si>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</si>
  <si>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</si>
  <si>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</si>
  <si>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</si>
  <si>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</si>
  <si>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</si>
  <si>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</si>
  <si>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</si>
  <si>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</si>
  <si>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</si>
  <si>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</si>
  <si>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</si>
  <si>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</si>
  <si>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</si>
  <si>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</si>
  <si>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</si>
  <si>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</si>
  <si>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</si>
  <si>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</si>
  <si>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</si>
  <si>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</si>
  <si>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</si>
  <si>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</si>
  <si>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</si>
  <si>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</si>
  <si>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</si>
  <si>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</si>
  <si>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</si>
  <si>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</si>
  <si>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</si>
  <si>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</si>
  <si>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</si>
  <si>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</si>
  <si>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</si>
  <si>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</si>
  <si>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</si>
  <si>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</si>
  <si>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</si>
  <si>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</si>
  <si>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</si>
  <si>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</si>
  <si>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</si>
  <si>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</si>
  <si>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</si>
  <si>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</si>
  <si>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</si>
  <si>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</si>
  <si>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</si>
  <si>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</si>
  <si>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</si>
  <si>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2.07</t>
  </si>
  <si>
    <t>病院事業会計</t>
  </si>
  <si>
    <t>▲ 0.72</t>
  </si>
  <si>
    <t>水道事業会計</t>
  </si>
  <si>
    <t>一般会計</t>
  </si>
  <si>
    <t>下水道事業会計</t>
  </si>
  <si>
    <t>介護保険特別会計</t>
  </si>
  <si>
    <t>国民健康保険特別会計</t>
  </si>
  <si>
    <t>介護サービス事業特別会計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</si>
  <si>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</si>
  <si>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</si>
  <si>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</si>
  <si>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</si>
  <si>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</si>
  <si>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</si>
  <si>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</si>
  <si>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</si>
  <si>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</si>
  <si>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</si>
  <si>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</si>
  <si>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</si>
  <si>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基金から1,283百万円、財産区から11百万円繰入</t>
    <phoneticPr fontId="2"/>
  </si>
  <si>
    <t>基金から198百万円繰入</t>
    <phoneticPr fontId="2"/>
  </si>
  <si>
    <t>基金から101百万円繰入</t>
    <phoneticPr fontId="2"/>
  </si>
  <si>
    <t>㈶郡上八幡産業振興公社</t>
    <rPh sb="1" eb="3">
      <t>グジョウ</t>
    </rPh>
    <rPh sb="3" eb="5">
      <t>ハチマン</t>
    </rPh>
    <rPh sb="5" eb="7">
      <t>サンギョウ</t>
    </rPh>
    <rPh sb="7" eb="9">
      <t>シンコウ</t>
    </rPh>
    <rPh sb="9" eb="11">
      <t>コウシャ</t>
    </rPh>
    <phoneticPr fontId="19"/>
  </si>
  <si>
    <t>郡上大和総合開発㈱</t>
    <rPh sb="0" eb="2">
      <t>グジョウ</t>
    </rPh>
    <rPh sb="2" eb="4">
      <t>ダイワ</t>
    </rPh>
    <rPh sb="4" eb="6">
      <t>ソウゴウ</t>
    </rPh>
    <rPh sb="6" eb="8">
      <t>カイハツ</t>
    </rPh>
    <phoneticPr fontId="19"/>
  </si>
  <si>
    <t>㈲阿弥陀ケ滝観光</t>
    <rPh sb="1" eb="4">
      <t>アミダ</t>
    </rPh>
    <rPh sb="5" eb="6">
      <t>タキ</t>
    </rPh>
    <rPh sb="6" eb="8">
      <t>カンコウ</t>
    </rPh>
    <phoneticPr fontId="19"/>
  </si>
  <si>
    <t>㈱伊野原の郷</t>
    <rPh sb="1" eb="2">
      <t>イ</t>
    </rPh>
    <rPh sb="2" eb="4">
      <t>ノハラ</t>
    </rPh>
    <rPh sb="5" eb="6">
      <t>ゴウ</t>
    </rPh>
    <phoneticPr fontId="19"/>
  </si>
  <si>
    <t>㈱ハイウェイたかす</t>
  </si>
  <si>
    <t>㈱ネーブルみなみ</t>
  </si>
  <si>
    <t>㈱ジェイエムみなみ</t>
  </si>
  <si>
    <t>奥濃飛白山観光㈱</t>
    <rPh sb="0" eb="1">
      <t>オク</t>
    </rPh>
    <rPh sb="1" eb="3">
      <t>ノウヒ</t>
    </rPh>
    <rPh sb="3" eb="5">
      <t>ハクサン</t>
    </rPh>
    <rPh sb="5" eb="7">
      <t>カンコウ</t>
    </rPh>
    <phoneticPr fontId="19"/>
  </si>
  <si>
    <t>㈱郡上ネット</t>
    <rPh sb="1" eb="3">
      <t>グジョウ</t>
    </rPh>
    <phoneticPr fontId="19"/>
  </si>
  <si>
    <t>㈱郡上エネルギーソリューション</t>
    <rPh sb="1" eb="3">
      <t>グジョウ</t>
    </rPh>
    <phoneticPr fontId="19"/>
  </si>
  <si>
    <t>長良川鉄道㈱</t>
    <rPh sb="0" eb="3">
      <t>ナガラガワ</t>
    </rPh>
    <rPh sb="3" eb="5">
      <t>テツドウ</t>
    </rPh>
    <phoneticPr fontId="19"/>
  </si>
  <si>
    <t>ふるさと基金</t>
    <rPh sb="4" eb="6">
      <t>キキン</t>
    </rPh>
    <phoneticPr fontId="5"/>
  </si>
  <si>
    <t>鉄道経営対策事業基金</t>
    <rPh sb="0" eb="8">
      <t>テツドウケイエイタイサクジギョウ</t>
    </rPh>
    <rPh sb="8" eb="10">
      <t>キキン</t>
    </rPh>
    <phoneticPr fontId="2"/>
  </si>
  <si>
    <t>地域振興基金</t>
    <rPh sb="0" eb="4">
      <t>チイキシンコウ</t>
    </rPh>
    <rPh sb="4" eb="6">
      <t>キキン</t>
    </rPh>
    <phoneticPr fontId="2"/>
  </si>
  <si>
    <t>ケーブルテレビ事業整備基金</t>
    <rPh sb="7" eb="13">
      <t>ジギョウセイビキキン</t>
    </rPh>
    <phoneticPr fontId="2"/>
  </si>
  <si>
    <t>ふるさと応援基金</t>
    <rPh sb="4" eb="8">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</si>
</sst>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0ED-4A2D-A1D4-790A383A9A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114640</c:v>
                </c:pt>
                <c:pt idx="1">
                  <c:v>92387</c:v>
                </c:pt>
                <c:pt idx="2">
                  <c:v>112682</c:v>
                </c:pt>
                <c:pt idx="3">
                  <c:v>135172</c:v>
                </c:pt>
                <c:pt idx="4">
                  <c:v>98058</c:v>
                </c:pt>
              </c:numCache>
            </c:numRef>
          </c:val>
          <c:smooth val="0"/>
          <c:extLst>
            <c:ext xmlns:c16="http://schemas.microsoft.com/office/drawing/2014/chart" uri="{C3380CC4-5D6E-409C-BE32-E72D297353CC}">
              <c16:uniqueId val="{00000001-80ED-4A2D-A1D4-790A383A9A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6.87</c:v>
                </c:pt>
                <c:pt idx="1">
                  <c:v>7.21</c:v>
                </c:pt>
                <c:pt idx="2">
                  <c:v>6.13</c:v>
                </c:pt>
                <c:pt idx="3">
                  <c:v>6.07</c:v>
                </c:pt>
                <c:pt idx="4">
                  <c:v>5.95</c:v>
                </c:pt>
              </c:numCache>
            </c:numRef>
          </c:val>
          <c:extLst>
            <c:ext xmlns:c16="http://schemas.microsoft.com/office/drawing/2014/chart" uri="{C3380CC4-5D6E-409C-BE32-E72D297353CC}">
              <c16:uniqueId val="{00000000-27F7-44FF-BDAD-B40767999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9.1300000000000008</c:v>
                </c:pt>
                <c:pt idx="1">
                  <c:v>10.58</c:v>
                </c:pt>
                <c:pt idx="2">
                  <c:v>12.85</c:v>
                </c:pt>
                <c:pt idx="3">
                  <c:v>10.88</c:v>
                </c:pt>
                <c:pt idx="4">
                  <c:v>12.73</c:v>
                </c:pt>
              </c:numCache>
            </c:numRef>
          </c:val>
          <c:extLst>
            <c:ext xmlns:c16="http://schemas.microsoft.com/office/drawing/2014/chart" uri="{C3380CC4-5D6E-409C-BE32-E72D297353CC}">
              <c16:uniqueId val="{00000001-27F7-44FF-BDAD-B407679995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-0.49</c:v>
                </c:pt>
                <c:pt idx="1">
                  <c:v>2.16</c:v>
                </c:pt>
                <c:pt idx="2">
                  <c:v>0.7</c:v>
                </c:pt>
                <c:pt idx="3">
                  <c:v>-2.0699999999999998</c:v>
                </c:pt>
                <c:pt idx="4">
                  <c:v>2.14</c:v>
                </c:pt>
              </c:numCache>
            </c:numRef>
          </c:val>
          <c:smooth val="0"/>
          <c:extLst>
            <c:ext xmlns:c16="http://schemas.microsoft.com/office/drawing/2014/chart" uri="{C3380CC4-5D6E-409C-BE32-E72D297353CC}">
              <c16:uniqueId val="{00000002-27F7-44FF-BDAD-B407679995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0.2</c:v>
                </c:pt>
                <c:pt idx="4">
                  <c:v>#N/A</c:v>
                </c:pt>
                <c:pt idx="5">
                  <c:v>0.21</c:v>
                </c:pt>
                <c:pt idx="6">
                  <c:v>#N/A</c:v>
                </c:pt>
                <c:pt idx="7">
                  <c:v>0.13</c:v>
                </c:pt>
                <c:pt idx="8">
                  <c:v>#N/A</c:v>
                </c:pt>
                <c:pt idx="9">
                  <c:v>0.16</c:v>
                </c:pt>
              </c:numCache>
            </c:numRef>
          </c:val>
          <c:extLst>
            <c:ext xmlns:c16="http://schemas.microsoft.com/office/drawing/2014/chart" uri="{C3380CC4-5D6E-409C-BE32-E72D297353CC}">
              <c16:uniqueId val="{00000000-5F5D-463D-A19B-EF4A5B9467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5D-463D-A19B-EF4A5B946740}"/>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0.18</c:v>
                </c:pt>
                <c:pt idx="4">
                  <c:v>#N/A</c:v>
                </c:pt>
                <c:pt idx="5">
                  <c:v>0.15</c:v>
                </c:pt>
                <c:pt idx="6">
                  <c:v>#N/A</c:v>
                </c:pt>
                <c:pt idx="7">
                  <c:v>0.15</c:v>
                </c:pt>
                <c:pt idx="8">
                  <c:v>#N/A</c:v>
                </c:pt>
                <c:pt idx="9">
                  <c:v>0.1</c:v>
                </c:pt>
              </c:numCache>
            </c:numRef>
          </c:val>
          <c:extLst>
            <c:ext xmlns:c16="http://schemas.microsoft.com/office/drawing/2014/chart" uri="{C3380CC4-5D6E-409C-BE32-E72D297353CC}">
              <c16:uniqueId val="{00000002-5F5D-463D-A19B-EF4A5B946740}"/>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0.19</c:v>
                </c:pt>
                <c:pt idx="4">
                  <c:v>#N/A</c:v>
                </c:pt>
                <c:pt idx="5">
                  <c:v>0.12</c:v>
                </c:pt>
                <c:pt idx="6">
                  <c:v>#N/A</c:v>
                </c:pt>
                <c:pt idx="7">
                  <c:v>0.12</c:v>
                </c:pt>
                <c:pt idx="8">
                  <c:v>#N/A</c:v>
                </c:pt>
                <c:pt idx="9">
                  <c:v>0.2</c:v>
                </c:pt>
              </c:numCache>
            </c:numRef>
          </c:val>
          <c:extLst>
            <c:ext xmlns:c16="http://schemas.microsoft.com/office/drawing/2014/chart" uri="{C3380CC4-5D6E-409C-BE32-E72D297353CC}">
              <c16:uniqueId val="{00000003-5F5D-463D-A19B-EF4A5B9467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1.21</c:v>
                </c:pt>
                <c:pt idx="2">
                  <c:v>#N/A</c:v>
                </c:pt>
                <c:pt idx="3">
                  <c:v>0.79</c:v>
                </c:pt>
                <c:pt idx="4">
                  <c:v>#N/A</c:v>
                </c:pt>
                <c:pt idx="5">
                  <c:v>0.28000000000000003</c:v>
                </c:pt>
                <c:pt idx="6">
                  <c:v>#N/A</c:v>
                </c:pt>
                <c:pt idx="7">
                  <c:v>0.14000000000000001</c:v>
                </c:pt>
                <c:pt idx="8">
                  <c:v>#N/A</c:v>
                </c:pt>
                <c:pt idx="9">
                  <c:v>0.38</c:v>
                </c:pt>
              </c:numCache>
            </c:numRef>
          </c:val>
          <c:extLst>
            <c:ext xmlns:c16="http://schemas.microsoft.com/office/drawing/2014/chart" uri="{C3380CC4-5D6E-409C-BE32-E72D297353CC}">
              <c16:uniqueId val="{00000004-5F5D-463D-A19B-EF4A5B94674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0.77</c:v>
                </c:pt>
                <c:pt idx="4">
                  <c:v>#N/A</c:v>
                </c:pt>
                <c:pt idx="5">
                  <c:v>1.6</c:v>
                </c:pt>
                <c:pt idx="6">
                  <c:v>#N/A</c:v>
                </c:pt>
                <c:pt idx="7">
                  <c:v>1.22</c:v>
                </c:pt>
                <c:pt idx="8">
                  <c:v>#N/A</c:v>
                </c:pt>
                <c:pt idx="9">
                  <c:v>1</c:v>
                </c:pt>
              </c:numCache>
            </c:numRef>
          </c:val>
          <c:extLst>
            <c:ext xmlns:c16="http://schemas.microsoft.com/office/drawing/2014/chart" uri="{C3380CC4-5D6E-409C-BE32-E72D297353CC}">
              <c16:uniqueId val="{00000005-5F5D-463D-A19B-EF4A5B9467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0.91</c:v>
                </c:pt>
                <c:pt idx="4">
                  <c:v>#N/A</c:v>
                </c:pt>
                <c:pt idx="5">
                  <c:v>1.07</c:v>
                </c:pt>
                <c:pt idx="6">
                  <c:v>#N/A</c:v>
                </c:pt>
                <c:pt idx="7">
                  <c:v>1.26</c:v>
                </c:pt>
                <c:pt idx="8">
                  <c:v>#N/A</c:v>
                </c:pt>
                <c:pt idx="9">
                  <c:v>1.5</c:v>
                </c:pt>
              </c:numCache>
            </c:numRef>
          </c:val>
          <c:extLst>
            <c:ext xmlns:c16="http://schemas.microsoft.com/office/drawing/2014/chart" uri="{C3380CC4-5D6E-409C-BE32-E72D297353CC}">
              <c16:uniqueId val="{00000006-5F5D-463D-A19B-EF4A5B9467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6.72</c:v>
                </c:pt>
                <c:pt idx="2">
                  <c:v>#N/A</c:v>
                </c:pt>
                <c:pt idx="3">
                  <c:v>7.06</c:v>
                </c:pt>
                <c:pt idx="4">
                  <c:v>#N/A</c:v>
                </c:pt>
                <c:pt idx="5">
                  <c:v>5.96</c:v>
                </c:pt>
                <c:pt idx="6">
                  <c:v>#N/A</c:v>
                </c:pt>
                <c:pt idx="7">
                  <c:v>6.01</c:v>
                </c:pt>
                <c:pt idx="8">
                  <c:v>#N/A</c:v>
                </c:pt>
                <c:pt idx="9">
                  <c:v>5.87</c:v>
                </c:pt>
              </c:numCache>
            </c:numRef>
          </c:val>
          <c:extLst>
            <c:ext xmlns:c16="http://schemas.microsoft.com/office/drawing/2014/chart" uri="{C3380CC4-5D6E-409C-BE32-E72D297353CC}">
              <c16:uniqueId val="{00000007-5F5D-463D-A19B-EF4A5B9467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7.43</c:v>
                </c:pt>
                <c:pt idx="2">
                  <c:v>#N/A</c:v>
                </c:pt>
                <c:pt idx="3">
                  <c:v>7.5</c:v>
                </c:pt>
                <c:pt idx="4">
                  <c:v>#N/A</c:v>
                </c:pt>
                <c:pt idx="5">
                  <c:v>7.44</c:v>
                </c:pt>
                <c:pt idx="6">
                  <c:v>#N/A</c:v>
                </c:pt>
                <c:pt idx="7">
                  <c:v>7.87</c:v>
                </c:pt>
                <c:pt idx="8">
                  <c:v>#N/A</c:v>
                </c:pt>
                <c:pt idx="9">
                  <c:v>8.24</c:v>
                </c:pt>
              </c:numCache>
            </c:numRef>
          </c:val>
          <c:extLst>
            <c:ext xmlns:c16="http://schemas.microsoft.com/office/drawing/2014/chart" uri="{C3380CC4-5D6E-409C-BE32-E72D297353CC}">
              <c16:uniqueId val="{00000008-5F5D-463D-A19B-EF4A5B9467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0.72</c:v>
                </c:pt>
                <c:pt idx="9">
                  <c:v>#N/A</c:v>
                </c:pt>
              </c:numCache>
            </c:numRef>
          </c:val>
          <c:extLst>
            <c:ext xmlns:c16="http://schemas.microsoft.com/office/drawing/2014/chart" uri="{C3380CC4-5D6E-409C-BE32-E72D297353CC}">
              <c16:uniqueId val="{00000009-5F5D-463D-A19B-EF4A5B9467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4155</c:v>
                </c:pt>
                <c:pt idx="5">
                  <c:v>4005</c:v>
                </c:pt>
                <c:pt idx="8">
                  <c:v>3873</c:v>
                </c:pt>
                <c:pt idx="11">
                  <c:v>3719</c:v>
                </c:pt>
                <c:pt idx="14">
                  <c:v>3511</c:v>
                </c:pt>
              </c:numCache>
            </c:numRef>
          </c:val>
          <c:extLst>
            <c:ext xmlns:c16="http://schemas.microsoft.com/office/drawing/2014/chart" uri="{C3380CC4-5D6E-409C-BE32-E72D297353CC}">
              <c16:uniqueId val="{00000000-4BFD-4D80-981F-50DB1B8031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0</c:v>
                </c:pt>
              </c:numCache>
            </c:numRef>
          </c:val>
          <c:extLst>
            <c:ext xmlns:c16="http://schemas.microsoft.com/office/drawing/2014/chart" uri="{C3380CC4-5D6E-409C-BE32-E72D297353CC}">
              <c16:uniqueId val="{00000001-4BFD-4D80-981F-50DB1B8031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4BFD-4D80-981F-50DB1B8031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FD-4D80-981F-50DB1B8031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2056</c:v>
                </c:pt>
                <c:pt idx="3">
                  <c:v>1885</c:v>
                </c:pt>
                <c:pt idx="6">
                  <c:v>1839</c:v>
                </c:pt>
                <c:pt idx="9">
                  <c:v>1787</c:v>
                </c:pt>
                <c:pt idx="12">
                  <c:v>1711</c:v>
                </c:pt>
              </c:numCache>
            </c:numRef>
          </c:val>
          <c:extLst>
            <c:ext xmlns:c16="http://schemas.microsoft.com/office/drawing/2014/chart" uri="{C3380CC4-5D6E-409C-BE32-E72D297353CC}">
              <c16:uniqueId val="{00000004-4BFD-4D80-981F-50DB1B8031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FD-4D80-981F-50DB1B8031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FD-4D80-981F-50DB1B8031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3811</c:v>
                </c:pt>
                <c:pt idx="3">
                  <c:v>3689</c:v>
                </c:pt>
                <c:pt idx="6">
                  <c:v>3599</c:v>
                </c:pt>
                <c:pt idx="9">
                  <c:v>3545</c:v>
                </c:pt>
                <c:pt idx="12">
                  <c:v>3547</c:v>
                </c:pt>
              </c:numCache>
            </c:numRef>
          </c:val>
          <c:extLst>
            <c:ext xmlns:c16="http://schemas.microsoft.com/office/drawing/2014/chart" uri="{C3380CC4-5D6E-409C-BE32-E72D297353CC}">
              <c16:uniqueId val="{00000007-4BFD-4D80-981F-50DB1B8031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1714</c:v>
                </c:pt>
                <c:pt idx="2">
                  <c:v>#N/A</c:v>
                </c:pt>
                <c:pt idx="3">
                  <c:v>#N/A</c:v>
                </c:pt>
                <c:pt idx="4">
                  <c:v>1571</c:v>
                </c:pt>
                <c:pt idx="5">
                  <c:v>#N/A</c:v>
                </c:pt>
                <c:pt idx="6">
                  <c:v>#N/A</c:v>
                </c:pt>
                <c:pt idx="7">
                  <c:v>1568</c:v>
                </c:pt>
                <c:pt idx="8">
                  <c:v>#N/A</c:v>
                </c:pt>
                <c:pt idx="9">
                  <c:v>#N/A</c:v>
                </c:pt>
                <c:pt idx="10">
                  <c:v>1617</c:v>
                </c:pt>
                <c:pt idx="11">
                  <c:v>#N/A</c:v>
                </c:pt>
                <c:pt idx="12">
                  <c:v>#N/A</c:v>
                </c:pt>
                <c:pt idx="13">
                  <c:v>1749</c:v>
                </c:pt>
                <c:pt idx="14">
                  <c:v>#N/A</c:v>
                </c:pt>
              </c:numCache>
            </c:numRef>
          </c:val>
          <c:smooth val="0"/>
          <c:extLst>
            <c:ext xmlns:c16="http://schemas.microsoft.com/office/drawing/2014/chart" uri="{C3380CC4-5D6E-409C-BE32-E72D297353CC}">
              <c16:uniqueId val="{00000008-4BFD-4D80-981F-50DB1B8031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35100</c:v>
                </c:pt>
                <c:pt idx="5">
                  <c:v>33044</c:v>
                </c:pt>
                <c:pt idx="8">
                  <c:v>30519</c:v>
                </c:pt>
                <c:pt idx="11">
                  <c:v>29717</c:v>
                </c:pt>
                <c:pt idx="14">
                  <c:v>27879</c:v>
                </c:pt>
              </c:numCache>
            </c:numRef>
          </c:val>
          <c:extLst>
            <c:ext xmlns:c16="http://schemas.microsoft.com/office/drawing/2014/chart" uri="{C3380CC4-5D6E-409C-BE32-E72D297353CC}">
              <c16:uniqueId val="{00000000-FB86-48E6-ACBA-07D7EB752A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243</c:v>
                </c:pt>
                <c:pt idx="5">
                  <c:v>193</c:v>
                </c:pt>
                <c:pt idx="8">
                  <c:v>154</c:v>
                </c:pt>
                <c:pt idx="11">
                  <c:v>120</c:v>
                </c:pt>
                <c:pt idx="14">
                  <c:v>92</c:v>
                </c:pt>
              </c:numCache>
            </c:numRef>
          </c:val>
          <c:extLst>
            <c:ext xmlns:c16="http://schemas.microsoft.com/office/drawing/2014/chart" uri="{C3380CC4-5D6E-409C-BE32-E72D297353CC}">
              <c16:uniqueId val="{00000001-FB86-48E6-ACBA-07D7EB752A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5699</c:v>
                </c:pt>
                <c:pt idx="5">
                  <c:v>6305</c:v>
                </c:pt>
                <c:pt idx="8">
                  <c:v>6609</c:v>
                </c:pt>
                <c:pt idx="11">
                  <c:v>6428</c:v>
                </c:pt>
                <c:pt idx="14">
                  <c:v>6245</c:v>
                </c:pt>
              </c:numCache>
            </c:numRef>
          </c:val>
          <c:extLst>
            <c:ext xmlns:c16="http://schemas.microsoft.com/office/drawing/2014/chart" uri="{C3380CC4-5D6E-409C-BE32-E72D297353CC}">
              <c16:uniqueId val="{00000002-FB86-48E6-ACBA-07D7EB752A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86-48E6-ACBA-07D7EB752A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86-48E6-ACBA-07D7EB752A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86-48E6-ACBA-07D7EB752A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1227</c:v>
                </c:pt>
                <c:pt idx="3">
                  <c:v>1193</c:v>
                </c:pt>
                <c:pt idx="6">
                  <c:v>1196</c:v>
                </c:pt>
                <c:pt idx="9">
                  <c:v>1374</c:v>
                </c:pt>
                <c:pt idx="12">
                  <c:v>1178</c:v>
                </c:pt>
              </c:numCache>
            </c:numRef>
          </c:val>
          <c:extLst>
            <c:ext xmlns:c16="http://schemas.microsoft.com/office/drawing/2014/chart" uri="{C3380CC4-5D6E-409C-BE32-E72D297353CC}">
              <c16:uniqueId val="{00000006-FB86-48E6-ACBA-07D7EB752A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86-48E6-ACBA-07D7EB752A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20090</c:v>
                </c:pt>
                <c:pt idx="3">
                  <c:v>18984</c:v>
                </c:pt>
                <c:pt idx="6">
                  <c:v>17676</c:v>
                </c:pt>
                <c:pt idx="9">
                  <c:v>16849</c:v>
                </c:pt>
                <c:pt idx="12">
                  <c:v>15210</c:v>
                </c:pt>
              </c:numCache>
            </c:numRef>
          </c:val>
          <c:extLst>
            <c:ext xmlns:c16="http://schemas.microsoft.com/office/drawing/2014/chart" uri="{C3380CC4-5D6E-409C-BE32-E72D297353CC}">
              <c16:uniqueId val="{00000008-FB86-48E6-ACBA-07D7EB752A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9</c:v>
                </c:pt>
                <c:pt idx="6">
                  <c:v>8</c:v>
                </c:pt>
                <c:pt idx="9">
                  <c:v>6</c:v>
                </c:pt>
                <c:pt idx="12">
                  <c:v>5</c:v>
                </c:pt>
              </c:numCache>
            </c:numRef>
          </c:val>
          <c:extLst>
            <c:ext xmlns:c16="http://schemas.microsoft.com/office/drawing/2014/chart" uri="{C3380CC4-5D6E-409C-BE32-E72D297353CC}">
              <c16:uniqueId val="{00000009-FB86-48E6-ACBA-07D7EB752A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31312</c:v>
                </c:pt>
                <c:pt idx="3">
                  <c:v>29813</c:v>
                </c:pt>
                <c:pt idx="6">
                  <c:v>28299</c:v>
                </c:pt>
                <c:pt idx="9">
                  <c:v>27765</c:v>
                </c:pt>
                <c:pt idx="12">
                  <c:v>26492</c:v>
                </c:pt>
              </c:numCache>
            </c:numRef>
          </c:val>
          <c:extLst>
            <c:ext xmlns:c16="http://schemas.microsoft.com/office/drawing/2014/chart" uri="{C3380CC4-5D6E-409C-BE32-E72D297353CC}">
              <c16:uniqueId val="{0000000A-FB86-48E6-ACBA-07D7EB752A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11596</c:v>
                </c:pt>
                <c:pt idx="2">
                  <c:v>#N/A</c:v>
                </c:pt>
                <c:pt idx="3">
                  <c:v>#N/A</c:v>
                </c:pt>
                <c:pt idx="4">
                  <c:v>10457</c:v>
                </c:pt>
                <c:pt idx="5">
                  <c:v>#N/A</c:v>
                </c:pt>
                <c:pt idx="6">
                  <c:v>#N/A</c:v>
                </c:pt>
                <c:pt idx="7">
                  <c:v>9897</c:v>
                </c:pt>
                <c:pt idx="8">
                  <c:v>#N/A</c:v>
                </c:pt>
                <c:pt idx="9">
                  <c:v>#N/A</c:v>
                </c:pt>
                <c:pt idx="10">
                  <c:v>9728</c:v>
                </c:pt>
                <c:pt idx="11">
                  <c:v>#N/A</c:v>
                </c:pt>
                <c:pt idx="12">
                  <c:v>#N/A</c:v>
                </c:pt>
                <c:pt idx="13">
                  <c:v>8667</c:v>
                </c:pt>
                <c:pt idx="14">
                  <c:v>#N/A</c:v>
                </c:pt>
              </c:numCache>
            </c:numRef>
          </c:val>
          <c:smooth val="0"/>
          <c:extLst>
            <c:ext xmlns:c16="http://schemas.microsoft.com/office/drawing/2014/chart" uri="{C3380CC4-5D6E-409C-BE32-E72D297353CC}">
              <c16:uniqueId val="{0000000B-FB86-48E6-ACBA-07D7EB752A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2306</c:v>
                </c:pt>
                <c:pt idx="1">
                  <c:v>1948</c:v>
                </c:pt>
                <c:pt idx="2">
                  <c:v>2338</c:v>
                </c:pt>
              </c:numCache>
            </c:numRef>
          </c:val>
          <c:extLst>
            <c:ext xmlns:c16="http://schemas.microsoft.com/office/drawing/2014/chart" uri="{C3380CC4-5D6E-409C-BE32-E72D297353CC}">
              <c16:uniqueId val="{00000000-6DBE-4319-807A-2E8DC8CB9B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229</c:v>
                </c:pt>
                <c:pt idx="1">
                  <c:v>306</c:v>
                </c:pt>
                <c:pt idx="2">
                  <c:v>397</c:v>
                </c:pt>
              </c:numCache>
            </c:numRef>
          </c:val>
          <c:extLst>
            <c:ext xmlns:c16="http://schemas.microsoft.com/office/drawing/2014/chart" uri="{C3380CC4-5D6E-409C-BE32-E72D297353CC}">
              <c16:uniqueId val="{00000001-6DBE-4319-807A-2E8DC8CB9B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3511</c:v>
                </c:pt>
                <c:pt idx="1">
                  <c:v>3630</c:v>
                </c:pt>
                <c:pt idx="2">
                  <c:v>3197</c:v>
                </c:pt>
              </c:numCache>
            </c:numRef>
          </c:val>
          <c:extLst>
            <c:ext xmlns:c16="http://schemas.microsoft.com/office/drawing/2014/chart" uri="{C3380CC4-5D6E-409C-BE32-E72D297353CC}">
              <c16:uniqueId val="{00000002-6DBE-4319-807A-2E8DC8CB9B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計画的な地方債の発行や定期償還により、元利償還金は前年度と同程度（前年比</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百万円増）となった。　</a:t>
          </a:r>
        </a:p>
        <a:p>
          <a:r>
            <a:rPr kumimoji="1" lang="ja-JP" altLang="en-US" sz="1400">
              <a:solidFill>
                <a:sysClr val="windowText" lastClr="000000"/>
              </a:solidFill>
              <a:latin typeface="ＭＳ ゴシック" pitchFamily="49" charset="-128"/>
              <a:ea typeface="ＭＳ ゴシック" pitchFamily="49" charset="-128"/>
            </a:rPr>
            <a:t>　算入公債費については、新規発行する場合には基準財政需要額算入率の高い地方債を優先しており、元利償還金における比率は</a:t>
          </a:r>
          <a:r>
            <a:rPr kumimoji="1" lang="en-US" altLang="ja-JP" sz="1400">
              <a:solidFill>
                <a:sysClr val="windowText" lastClr="000000"/>
              </a:solidFill>
              <a:latin typeface="ＭＳ ゴシック" pitchFamily="49" charset="-128"/>
              <a:ea typeface="ＭＳ ゴシック" pitchFamily="49" charset="-128"/>
            </a:rPr>
            <a:t>66.7</a:t>
          </a:r>
          <a:r>
            <a:rPr kumimoji="1" lang="ja-JP" altLang="en-US" sz="1400">
              <a:solidFill>
                <a:sysClr val="windowText" lastClr="000000"/>
              </a:solidFill>
              <a:latin typeface="ＭＳ ゴシック" pitchFamily="49" charset="-128"/>
              <a:ea typeface="ＭＳ ゴシック" pitchFamily="49" charset="-128"/>
            </a:rPr>
            <a:t>％（前年比</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ポイント減）と高水準を維持している。また、元利償還金が増加し算入公債費が減少したことにより、実質公債費比率の分子は増加となった。</a:t>
          </a:r>
        </a:p>
        <a:p>
          <a:r>
            <a:rPr kumimoji="1" lang="ja-JP" altLang="en-US" sz="1400">
              <a:solidFill>
                <a:sysClr val="windowText" lastClr="000000"/>
              </a:solidFill>
              <a:latin typeface="ＭＳ ゴシック" pitchFamily="49" charset="-128"/>
              <a:ea typeface="ＭＳ ゴシック" pitchFamily="49" charset="-128"/>
            </a:rPr>
            <a:t>　今後も財政中期試算に基づいた地方債の発行などにより、実質公債費比率の抑制を図る。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将来負担額については、計画的な地方債の償還や公営企業債等繰入見込額の減少などにより、前年度から</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千万円減少している。一方、充当可能財源等については、基準財政需要額算入見込額や財政調整基金等の取り崩しによる充当可能基金の減少などにより、前年度から</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千万円減少したが、将来負担額の減少額が充当可能財源等の減少額を上回ったため、将来負担比率の分子は、</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千万円の減少となり、将来負担比率は前年度から</a:t>
          </a:r>
          <a:r>
            <a:rPr kumimoji="1" lang="en-US" altLang="ja-JP" sz="1400">
              <a:solidFill>
                <a:sysClr val="windowText" lastClr="000000"/>
              </a:solidFill>
              <a:latin typeface="ＭＳ ゴシック" pitchFamily="49" charset="-128"/>
              <a:ea typeface="ＭＳ ゴシック" pitchFamily="49" charset="-128"/>
            </a:rPr>
            <a:t>10.1</a:t>
          </a:r>
          <a:r>
            <a:rPr kumimoji="1" lang="ja-JP" altLang="en-US" sz="1400">
              <a:solidFill>
                <a:sysClr val="windowText" lastClr="000000"/>
              </a:solidFill>
              <a:latin typeface="ＭＳ ゴシック" pitchFamily="49" charset="-128"/>
              <a:ea typeface="ＭＳ ゴシック" pitchFamily="49" charset="-128"/>
            </a:rPr>
            <a:t>ポイント改善した。</a:t>
          </a:r>
        </a:p>
        <a:p>
          <a:r>
            <a:rPr kumimoji="1" lang="ja-JP" altLang="en-US" sz="1400">
              <a:solidFill>
                <a:sysClr val="windowText" lastClr="000000"/>
              </a:solidFill>
              <a:latin typeface="ＭＳ ゴシック" pitchFamily="49" charset="-128"/>
              <a:ea typeface="ＭＳ ゴシック" pitchFamily="49" charset="-128"/>
            </a:rPr>
            <a:t>　今後も計画的な地方債発行や基金積立などにより、将来負担額の抑制と充当可能財源の確保に努める。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百万円、過疎地域活性化基金から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百万円を積み立てたこと等により、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・将来を見据えて可能な範囲で積み立てを行い、基金残高の確保に努める。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・ふるさと基金：地域の特性をいかした個性的で魅力あるまちづくりを推進するための事業に充てる。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・鉄道経営対策事業基金：地域公共交通の維持確保を図る。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・地域振興基金：市の一体的な振興整備を推進するための事業に充てる。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・ケーブルテレビ事業整備基金：ケーブルテレビ事業の施設整備に必要な財源に充てる。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・ふるさと応援基金：ふるさと寄附金を財源として実施する事業に充てる。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百万円、過疎地域活性化基金から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・地域振興基金：一体的な振興整備を推進するため、主に地域振興に資する事業に活用する。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・ふるさと応援基金：ふるさと寄附金が増加傾向にあることから、基金へ積み立てて寄附の目的に応じた事業に活用する。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・ケーブルテレビ事業整備基金：ケーブルテレビ関連の施設整備（地方債元利償還金含む）のための事業に活用する。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・実質収支見込みをもとに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千万円を積み立てたことにより増加となった。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・豪雪や災害復旧など不測の事態への備えとして財源の確保や経費節減を図り、可能な範囲での積み立てを行うことで</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億円を取り崩して以降、基金運用益の積み立てによる微増が続いていたが、</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年度以降、普通交付税（臨時財政対策費償還基金費）を積み立てており、増加傾向にある。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・今後の財政状況の変動に備え、基金運用益の積み立てに加え必要に応じて基金残高の確保に努める。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日時点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39.35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％）が財政運営の課題であり、農業と観光を重点とする産業振興施策を進めているが、財政基盤が弱く類似団体平均を下回っている。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地域資源の活用と産業における技術、ネットワーク等様々な蓄積の活用と連携により、交流人口を消費人口へと転換する仕組みづくりなど第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次総合計画の重点課題である「地域資源を活かして産業を育てるまち」づくりを引き続き推進することで財政基盤の強化を図る。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計画的な地方債の発行により公債費は減少したが、人件費や補助費等（公営企業への繰出金）が増加したことにより、経常経費充当一般財源は増加となった。また、臨時財政対策債は減少したが、地方交付税等が増加したことにより、経常一般財源は増加となった。これにより、経常収支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人口減少の影響等により、今後はさらに経常一般財源が減少することが想定されるが、物価高騰や人件費の増加に対応するための経常経費の見直しなど、行財政改革の取組みを推進し、財政の健全化を図る。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56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87206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6313"/>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118956</xdr:rowOff>
    </xdr:from>
    <xdr:to>
      <xdr:col>15</xdr:col>
      <xdr:colOff>82550</xdr:colOff>
      <xdr:row>60</xdr:row>
      <xdr:rowOff>9313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6305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118956</xdr:rowOff>
    </xdr:from>
    <xdr:to>
      <xdr:col>11</xdr:col>
      <xdr:colOff>31750</xdr:colOff>
      <xdr:row>60</xdr:row>
      <xdr:rowOff>89746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30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68156</xdr:rowOff>
    </xdr:from>
    <xdr:to>
      <xdr:col>11</xdr:col>
      <xdr:colOff>82550</xdr:colOff>
      <xdr:row>58</xdr:row>
      <xdr:rowOff>169756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類似団体平均より人件費・物件費等が上回っているのは、広大な面積を有することによる類似施設の経費の増加が主な要因である。</a:t>
          </a:r>
        </a:p>
        <a:p>
          <a:r>
            <a:rPr kumimoji="1" lang="ja-JP" altLang="en-US" sz="1200">
              <a:latin typeface="ＭＳ Ｐゴシック" panose="020B0600070205080204" pitchFamily="50" charset="-128"/>
              <a:ea typeface="ＭＳ Ｐゴシック" panose="020B0600070205080204" pitchFamily="50" charset="-128"/>
            </a:rPr>
            <a:t>　なお、職員数については定員管理適正化計画に基づき採用抑制や事業見直しを進め、平成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年度までに大幅な削減を行っている。</a:t>
          </a:r>
        </a:p>
        <a:p>
          <a:r>
            <a:rPr kumimoji="1" lang="ja-JP" altLang="en-US" sz="1200">
              <a:latin typeface="ＭＳ Ｐゴシック" panose="020B0600070205080204" pitchFamily="50" charset="-128"/>
              <a:ea typeface="ＭＳ Ｐゴシック" panose="020B0600070205080204" pitchFamily="50" charset="-128"/>
            </a:rPr>
            <a:t>　今後は現在の適正な職員数を維持しつつ、物価高騰等への対応を含め、経常的な事務経費や公共施設適正配置計画に基づいた施設管理経費などの見直しと削減を進める必要がある。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10637</xdr:rowOff>
    </xdr:from>
    <xdr:to>
      <xdr:col>23</xdr:col>
      <xdr:colOff>133350</xdr:colOff>
      <xdr:row>86</xdr:row>
      <xdr:rowOff>68094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83887"/>
          <a:ext cx="838200" cy="2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157623</xdr:rowOff>
    </xdr:from>
    <xdr:to>
      <xdr:col>19</xdr:col>
      <xdr:colOff>133350</xdr:colOff>
      <xdr:row>85</xdr:row>
      <xdr:rowOff>10637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9423"/>
          <a:ext cx="889000" cy="2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157623</xdr:rowOff>
    </xdr:from>
    <xdr:to>
      <xdr:col>15</xdr:col>
      <xdr:colOff>82550</xdr:colOff>
      <xdr:row>84</xdr:row>
      <xdr:rowOff>157938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59423"/>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66180</xdr:rowOff>
    </xdr:from>
    <xdr:to>
      <xdr:col>11</xdr:col>
      <xdr:colOff>31750</xdr:colOff>
      <xdr:row>84</xdr:row>
      <xdr:rowOff>157938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7980"/>
          <a:ext cx="889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17294</xdr:rowOff>
    </xdr:from>
    <xdr:to>
      <xdr:col>23</xdr:col>
      <xdr:colOff>184150</xdr:colOff>
      <xdr:row>86</xdr:row>
      <xdr:rowOff>118894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160821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131287</xdr:rowOff>
    </xdr:from>
    <xdr:to>
      <xdr:col>19</xdr:col>
      <xdr:colOff>184150</xdr:colOff>
      <xdr:row>85</xdr:row>
      <xdr:rowOff>61437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46214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106823</xdr:rowOff>
    </xdr:from>
    <xdr:to>
      <xdr:col>15</xdr:col>
      <xdr:colOff>133350</xdr:colOff>
      <xdr:row>85</xdr:row>
      <xdr:rowOff>36973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21750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9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107138</xdr:rowOff>
    </xdr:from>
    <xdr:to>
      <xdr:col>11</xdr:col>
      <xdr:colOff>82550</xdr:colOff>
      <xdr:row>85</xdr:row>
      <xdr:rowOff>37288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22065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9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15380</xdr:rowOff>
    </xdr:from>
    <xdr:to>
      <xdr:col>7</xdr:col>
      <xdr:colOff>31750</xdr:colOff>
      <xdr:row>84</xdr:row>
      <xdr:rowOff>116980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101757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ポイント、県内市平均を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ポイント下回っており、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番目となっている。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人事評価制度を平成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年度から導入し、試行期間を経て平成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年度から本格施行している。これにより、給与水準の適正化に努めている。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017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81</xdr:row>
      <xdr:rowOff>148771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81</xdr:row>
      <xdr:rowOff>148771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81</xdr:row>
      <xdr:rowOff>148771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189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年度の類似団体平均との差は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で、依然として大きいままである。広大な面積を有する本市において、施策の推進や市民サービスの維持向上、災害等危機管理体制の確保等を図るためには、大幅な削減は困難であるが、今後も定員管理の適正化を図り、組織の見直しを進め指標改善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34774</xdr:rowOff>
    </xdr:from>
    <xdr:to>
      <xdr:col>81</xdr:col>
      <xdr:colOff>44450</xdr:colOff>
      <xdr:row>64</xdr:row>
      <xdr:rowOff>62351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0757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40519</xdr:rowOff>
    </xdr:from>
    <xdr:to>
      <xdr:col>77</xdr:col>
      <xdr:colOff>44450</xdr:colOff>
      <xdr:row>64</xdr:row>
      <xdr:rowOff>62351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1331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40519</xdr:rowOff>
    </xdr:from>
    <xdr:to>
      <xdr:col>72</xdr:col>
      <xdr:colOff>203200</xdr:colOff>
      <xdr:row>64</xdr:row>
      <xdr:rowOff>46265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1331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17538</xdr:rowOff>
    </xdr:from>
    <xdr:to>
      <xdr:col>68</xdr:col>
      <xdr:colOff>152400</xdr:colOff>
      <xdr:row>64</xdr:row>
      <xdr:rowOff>46265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90338"/>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155424</xdr:rowOff>
    </xdr:from>
    <xdr:to>
      <xdr:col>81</xdr:col>
      <xdr:colOff>95250</xdr:colOff>
      <xdr:row>64</xdr:row>
      <xdr:rowOff>85574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127501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11551</xdr:rowOff>
    </xdr:from>
    <xdr:to>
      <xdr:col>77</xdr:col>
      <xdr:colOff>95250</xdr:colOff>
      <xdr:row>64</xdr:row>
      <xdr:rowOff>113151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97928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7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161169</xdr:rowOff>
    </xdr:from>
    <xdr:to>
      <xdr:col>73</xdr:col>
      <xdr:colOff>44450</xdr:colOff>
      <xdr:row>64</xdr:row>
      <xdr:rowOff>91319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76096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166915</xdr:rowOff>
    </xdr:from>
    <xdr:to>
      <xdr:col>68</xdr:col>
      <xdr:colOff>203200</xdr:colOff>
      <xdr:row>64</xdr:row>
      <xdr:rowOff>97065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138188</xdr:rowOff>
    </xdr:from>
    <xdr:to>
      <xdr:col>64</xdr:col>
      <xdr:colOff>152400</xdr:colOff>
      <xdr:row>64</xdr:row>
      <xdr:rowOff>68338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53115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年度決算から起債許可団体となる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を下回り、その後は着実に低下傾向を維持していたが、令和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年度は小学校の統合や本庁舎の改修など大型建設事業を実施したことにより前年度から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％となった。依然として類似団体や岐阜県平均よりも高い水準であるため、今後の財政運営では、財政中期試算に基づいた地方債発行などにより適正な指標維持に努める。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159455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067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68439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603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職員数の減少による退職手当負担見込額や繰上償還に伴う地方債現在高の減少などにより平成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年度までは類似団体を下回っていたが、基金繰入金の増加に伴う充当可能基金の減少などにより平成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年度以降は類似団体を上回っている。令和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ポイント上回り、依然として類似団体や岐阜県平均よりも高い水準を推移している。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今後も引き続き、計画的に地方債現在高の削減に努めるとともに、課題となっている基金残高確保のための具体的な取組みを進め、健全な財政運営に努める。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160223</xdr:rowOff>
    </xdr:from>
    <xdr:to>
      <xdr:col>81</xdr:col>
      <xdr:colOff>44450</xdr:colOff>
      <xdr:row>16</xdr:row>
      <xdr:rowOff>37516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31973"/>
          <a:ext cx="8382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37516</xdr:rowOff>
    </xdr:from>
    <xdr:to>
      <xdr:col>77</xdr:col>
      <xdr:colOff>44450</xdr:colOff>
      <xdr:row>16</xdr:row>
      <xdr:rowOff>46203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071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46203</xdr:rowOff>
    </xdr:from>
    <xdr:to>
      <xdr:col>72</xdr:col>
      <xdr:colOff>203200</xdr:colOff>
      <xdr:row>16</xdr:row>
      <xdr:rowOff>55855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894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55855</xdr:rowOff>
    </xdr:from>
    <xdr:to>
      <xdr:col>68</xdr:col>
      <xdr:colOff>152400</xdr:colOff>
      <xdr:row>16</xdr:row>
      <xdr:rowOff>109906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905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109423</xdr:rowOff>
    </xdr:from>
    <xdr:to>
      <xdr:col>81</xdr:col>
      <xdr:colOff>95250</xdr:colOff>
      <xdr:row>16</xdr:row>
      <xdr:rowOff>39573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81500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158166</xdr:rowOff>
    </xdr:from>
    <xdr:to>
      <xdr:col>77</xdr:col>
      <xdr:colOff>95250</xdr:colOff>
      <xdr:row>16</xdr:row>
      <xdr:rowOff>88316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73093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166853</xdr:rowOff>
    </xdr:from>
    <xdr:to>
      <xdr:col>73</xdr:col>
      <xdr:colOff>44450</xdr:colOff>
      <xdr:row>16</xdr:row>
      <xdr:rowOff>97003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81780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5055</xdr:rowOff>
    </xdr:from>
    <xdr:to>
      <xdr:col>68</xdr:col>
      <xdr:colOff>203200</xdr:colOff>
      <xdr:row>16</xdr:row>
      <xdr:rowOff>106655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91432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59106</xdr:rowOff>
    </xdr:from>
    <xdr:to>
      <xdr:col>64</xdr:col>
      <xdr:colOff>152400</xdr:colOff>
      <xdr:row>16</xdr:row>
      <xdr:rowOff>160706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145483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ポイント増加し、依然として類似団体平均を毎年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ポイント程度下回っている状況である。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地理的な要因等により大幅な削減は困難な状況であるが、平成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年度から進めている定員管理適正化計画に沿った職員数管理により適正な指標維持に努める。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当該比率は引き続き物価高騰の影響を受けたことなどにより、前年度とほぼ同数値となり、類似団体平均を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合併による類似施設経費の影響で高い水準にあるが、今後も引き続き経常事務経費の削減を進めるとともに、経費の増加と老朽化等が課題となっている公共施設の廃止・縮小を進めることで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単独事業の見直しや事業費の精査を行ったことにより、類似団体平均を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今後も引続き、必要最小限の経費を原則とした事業点検評価を行っていくことで、財政を圧迫することのないよう努める。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03657"/>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ポイント下回った。なお、令和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年度から下水道事業が企業会計となり繰出金が補助費等となったことで、ポイントは大きく減少している。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今後も施設経費や事務事業の効率化など収支の改善により更なる繰出金の削減に努める。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4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当該比率は前年度から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ポイントの減少となり、類似団体平均を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ポイント下回った。なお、令和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年度から下水道事業が企業会計となり繰出金が補助費等となったことで、ポイントは大きく増加している。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今後も各事業における負担金及び補助金の必要性を検証しながら経費削減に努める。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年度までは「公債費負担適正化計画」により計画的な削減を図ってきた。合併時の投資財源として発行した合併特例債の償還などにより、類似団体平均を依然として大きく上回っている。平成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年度以降は財政中期試算により公債費の適正化を進めており指標は年々減少している。令和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ポイント減少しており、今後も財政状況を見極めながら、計画的な地方債の発行と償還により指標の改善に努める。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7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2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54611</xdr:rowOff>
    </xdr:from>
    <xdr:to>
      <xdr:col>15</xdr:col>
      <xdr:colOff>98425</xdr:colOff>
      <xdr:row>79</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99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80</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991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扶助費、補助費等が類似団体平均を大きく下回っているため、公債費以外の合計でも類似団体平均を大きく下回っている状況である。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194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75</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777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90424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143002</xdr:rowOff>
    </xdr:from>
    <xdr:to>
      <xdr:col>69</xdr:col>
      <xdr:colOff>92075</xdr:colOff>
      <xdr:row>74</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6588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135653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39624</xdr:rowOff>
    </xdr:from>
    <xdr:to>
      <xdr:col>74</xdr:col>
      <xdr:colOff>31750</xdr:colOff>
      <xdr:row>74</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92202</xdr:rowOff>
    </xdr:from>
    <xdr:to>
      <xdr:col>69</xdr:col>
      <xdr:colOff>142875</xdr:colOff>
      <xdr:row>74</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32529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75870</xdr:rowOff>
    </xdr:from>
    <xdr:to>
      <xdr:col>29</xdr:col>
      <xdr:colOff>127000</xdr:colOff>
      <xdr:row>14</xdr:row>
      <xdr:rowOff>161417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3795"/>
          <a:ext cx="647700" cy="8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161417</xdr:rowOff>
    </xdr:from>
    <xdr:to>
      <xdr:col>26</xdr:col>
      <xdr:colOff>50800</xdr:colOff>
      <xdr:row>15</xdr:row>
      <xdr:rowOff>42837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9342"/>
          <a:ext cx="698500" cy="5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42837</xdr:rowOff>
    </xdr:from>
    <xdr:to>
      <xdr:col>22</xdr:col>
      <xdr:colOff>114300</xdr:colOff>
      <xdr:row>15</xdr:row>
      <xdr:rowOff>121983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2212"/>
          <a:ext cx="698500" cy="7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121983</xdr:rowOff>
    </xdr:from>
    <xdr:to>
      <xdr:col>18</xdr:col>
      <xdr:colOff>177800</xdr:colOff>
      <xdr:row>15</xdr:row>
      <xdr:rowOff>166319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1358"/>
          <a:ext cx="698500" cy="4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25070</xdr:rowOff>
    </xdr:from>
    <xdr:to>
      <xdr:col>29</xdr:col>
      <xdr:colOff>177800</xdr:colOff>
      <xdr:row>14</xdr:row>
      <xdr:rowOff>126670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41597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110617</xdr:rowOff>
    </xdr:from>
    <xdr:to>
      <xdr:col>26</xdr:col>
      <xdr:colOff>101600</xdr:colOff>
      <xdr:row>15</xdr:row>
      <xdr:rowOff>40767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50944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163487</xdr:rowOff>
    </xdr:from>
    <xdr:to>
      <xdr:col>22</xdr:col>
      <xdr:colOff>165100</xdr:colOff>
      <xdr:row>15</xdr:row>
      <xdr:rowOff>93637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1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103814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71183</xdr:rowOff>
    </xdr:from>
    <xdr:to>
      <xdr:col>19</xdr:col>
      <xdr:colOff>38100</xdr:colOff>
      <xdr:row>16</xdr:row>
      <xdr:rowOff>1333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115519</xdr:rowOff>
    </xdr:from>
    <xdr:to>
      <xdr:col>15</xdr:col>
      <xdr:colOff>101600</xdr:colOff>
      <xdr:row>16</xdr:row>
      <xdr:rowOff>45669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172949</xdr:rowOff>
    </xdr:from>
    <xdr:to>
      <xdr:col>29</xdr:col>
      <xdr:colOff>127000</xdr:colOff>
      <xdr:row>33</xdr:row>
      <xdr:rowOff>313799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097499"/>
          <a:ext cx="647700" cy="140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313799</xdr:rowOff>
    </xdr:from>
    <xdr:to>
      <xdr:col>26</xdr:col>
      <xdr:colOff>50800</xdr:colOff>
      <xdr:row>34</xdr:row>
      <xdr:rowOff>34744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38349"/>
          <a:ext cx="6985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34744</xdr:rowOff>
    </xdr:from>
    <xdr:to>
      <xdr:col>22</xdr:col>
      <xdr:colOff>114300</xdr:colOff>
      <xdr:row>34</xdr:row>
      <xdr:rowOff>52966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02194"/>
          <a:ext cx="698500" cy="1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305831</xdr:rowOff>
    </xdr:from>
    <xdr:to>
      <xdr:col>18</xdr:col>
      <xdr:colOff>177800</xdr:colOff>
      <xdr:row>34</xdr:row>
      <xdr:rowOff>52966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230381"/>
          <a:ext cx="698500" cy="9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122149</xdr:rowOff>
    </xdr:from>
    <xdr:to>
      <xdr:col>29</xdr:col>
      <xdr:colOff>177800</xdr:colOff>
      <xdr:row>33</xdr:row>
      <xdr:rowOff>223749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04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68826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99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262999</xdr:rowOff>
    </xdr:from>
    <xdr:to>
      <xdr:col>26</xdr:col>
      <xdr:colOff>101600</xdr:colOff>
      <xdr:row>34</xdr:row>
      <xdr:rowOff>21699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31876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5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326844</xdr:rowOff>
    </xdr:from>
    <xdr:to>
      <xdr:col>22</xdr:col>
      <xdr:colOff>165100</xdr:colOff>
      <xdr:row>34</xdr:row>
      <xdr:rowOff>85544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95721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2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2166</xdr:rowOff>
    </xdr:from>
    <xdr:to>
      <xdr:col>19</xdr:col>
      <xdr:colOff>38100</xdr:colOff>
      <xdr:row>34</xdr:row>
      <xdr:rowOff>103766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6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113943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3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255031</xdr:rowOff>
    </xdr:from>
    <xdr:to>
      <xdr:col>15</xdr:col>
      <xdr:colOff>101600</xdr:colOff>
      <xdr:row>34</xdr:row>
      <xdr:rowOff>13731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17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23908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4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31915</xdr:rowOff>
    </xdr:from>
    <xdr:to>
      <xdr:col>24</xdr:col>
      <xdr:colOff>63500</xdr:colOff>
      <xdr:row>32</xdr:row>
      <xdr:rowOff>123508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18315"/>
          <a:ext cx="8382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123508</xdr:rowOff>
    </xdr:from>
    <xdr:to>
      <xdr:col>19</xdr:col>
      <xdr:colOff>177800</xdr:colOff>
      <xdr:row>33</xdr:row>
      <xdr:rowOff>9601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9908"/>
          <a:ext cx="8890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9601</xdr:rowOff>
    </xdr:from>
    <xdr:to>
      <xdr:col>15</xdr:col>
      <xdr:colOff>50800</xdr:colOff>
      <xdr:row>33</xdr:row>
      <xdr:rowOff>10947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7451"/>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10947</xdr:rowOff>
    </xdr:from>
    <xdr:to>
      <xdr:col>10</xdr:col>
      <xdr:colOff>114300</xdr:colOff>
      <xdr:row>33</xdr:row>
      <xdr:rowOff>50673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6879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152565</xdr:rowOff>
    </xdr:from>
    <xdr:to>
      <xdr:col>24</xdr:col>
      <xdr:colOff>114300</xdr:colOff>
      <xdr:row>32</xdr:row>
      <xdr:rowOff>82715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3992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72708</xdr:rowOff>
    </xdr:from>
    <xdr:to>
      <xdr:col>20</xdr:col>
      <xdr:colOff>38100</xdr:colOff>
      <xdr:row>33</xdr:row>
      <xdr:rowOff>2858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19385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130251</xdr:rowOff>
    </xdr:from>
    <xdr:to>
      <xdr:col>15</xdr:col>
      <xdr:colOff>101600</xdr:colOff>
      <xdr:row>33</xdr:row>
      <xdr:rowOff>60401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76928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131597</xdr:rowOff>
    </xdr:from>
    <xdr:to>
      <xdr:col>10</xdr:col>
      <xdr:colOff>165100</xdr:colOff>
      <xdr:row>33</xdr:row>
      <xdr:rowOff>61747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78274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171323</xdr:rowOff>
    </xdr:from>
    <xdr:to>
      <xdr:col>6</xdr:col>
      <xdr:colOff>38100</xdr:colOff>
      <xdr:row>33</xdr:row>
      <xdr:rowOff>101473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118000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98522</xdr:rowOff>
    </xdr:from>
    <xdr:to>
      <xdr:col>24</xdr:col>
      <xdr:colOff>63500</xdr:colOff>
      <xdr:row>56</xdr:row>
      <xdr:rowOff>149834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9722"/>
          <a:ext cx="838200" cy="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128536</xdr:rowOff>
    </xdr:from>
    <xdr:to>
      <xdr:col>19</xdr:col>
      <xdr:colOff>177800</xdr:colOff>
      <xdr:row>56</xdr:row>
      <xdr:rowOff>149834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9736"/>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128536</xdr:rowOff>
    </xdr:from>
    <xdr:to>
      <xdr:col>15</xdr:col>
      <xdr:colOff>50800</xdr:colOff>
      <xdr:row>57</xdr:row>
      <xdr:rowOff>13299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9736"/>
          <a:ext cx="889000" cy="5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13299</xdr:rowOff>
    </xdr:from>
    <xdr:to>
      <xdr:col>10</xdr:col>
      <xdr:colOff>114300</xdr:colOff>
      <xdr:row>57</xdr:row>
      <xdr:rowOff>89278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5949"/>
          <a:ext cx="889000" cy="7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47722</xdr:rowOff>
    </xdr:from>
    <xdr:to>
      <xdr:col>24</xdr:col>
      <xdr:colOff>114300</xdr:colOff>
      <xdr:row>56</xdr:row>
      <xdr:rowOff>149322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70599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99034</xdr:rowOff>
    </xdr:from>
    <xdr:to>
      <xdr:col>20</xdr:col>
      <xdr:colOff>38100</xdr:colOff>
      <xdr:row>57</xdr:row>
      <xdr:rowOff>29184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45711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77736</xdr:rowOff>
    </xdr:from>
    <xdr:to>
      <xdr:col>15</xdr:col>
      <xdr:colOff>101600</xdr:colOff>
      <xdr:row>57</xdr:row>
      <xdr:rowOff>7886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24413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133949</xdr:rowOff>
    </xdr:from>
    <xdr:to>
      <xdr:col>10</xdr:col>
      <xdr:colOff>165100</xdr:colOff>
      <xdr:row>57</xdr:row>
      <xdr:rowOff>64099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80626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38478</xdr:rowOff>
    </xdr:from>
    <xdr:to>
      <xdr:col>6</xdr:col>
      <xdr:colOff>38100</xdr:colOff>
      <xdr:row>57</xdr:row>
      <xdr:rowOff>140078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156605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82988</xdr:rowOff>
    </xdr:from>
    <xdr:to>
      <xdr:col>24</xdr:col>
      <xdr:colOff>63500</xdr:colOff>
      <xdr:row>76</xdr:row>
      <xdr:rowOff>58852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427388"/>
          <a:ext cx="838200" cy="6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58852</xdr:rowOff>
    </xdr:from>
    <xdr:to>
      <xdr:col>19</xdr:col>
      <xdr:colOff>177800</xdr:colOff>
      <xdr:row>76</xdr:row>
      <xdr:rowOff>94038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9052"/>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108324</xdr:rowOff>
    </xdr:from>
    <xdr:to>
      <xdr:col>15</xdr:col>
      <xdr:colOff>50800</xdr:colOff>
      <xdr:row>76</xdr:row>
      <xdr:rowOff>94038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67074"/>
          <a:ext cx="889000" cy="1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108324</xdr:rowOff>
    </xdr:from>
    <xdr:to>
      <xdr:col>10</xdr:col>
      <xdr:colOff>114300</xdr:colOff>
      <xdr:row>76</xdr:row>
      <xdr:rowOff>61080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67074"/>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32188</xdr:rowOff>
    </xdr:from>
    <xdr:to>
      <xdr:col>24</xdr:col>
      <xdr:colOff>114300</xdr:colOff>
      <xdr:row>72</xdr:row>
      <xdr:rowOff>133788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55065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8052</xdr:rowOff>
    </xdr:from>
    <xdr:to>
      <xdr:col>20</xdr:col>
      <xdr:colOff>38100</xdr:colOff>
      <xdr:row>76</xdr:row>
      <xdr:rowOff>109652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126178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43238</xdr:rowOff>
    </xdr:from>
    <xdr:to>
      <xdr:col>15</xdr:col>
      <xdr:colOff>101600</xdr:colOff>
      <xdr:row>76</xdr:row>
      <xdr:rowOff>144838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161364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57524</xdr:rowOff>
    </xdr:from>
    <xdr:to>
      <xdr:col>10</xdr:col>
      <xdr:colOff>165100</xdr:colOff>
      <xdr:row>75</xdr:row>
      <xdr:rowOff>159125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6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4201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10280</xdr:rowOff>
    </xdr:from>
    <xdr:to>
      <xdr:col>6</xdr:col>
      <xdr:colOff>38100</xdr:colOff>
      <xdr:row>76</xdr:row>
      <xdr:rowOff>111880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128408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40869</xdr:rowOff>
    </xdr:from>
    <xdr:to>
      <xdr:col>24</xdr:col>
      <xdr:colOff>63500</xdr:colOff>
      <xdr:row>97</xdr:row>
      <xdr:rowOff>98279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1519"/>
          <a:ext cx="838200" cy="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98279</xdr:rowOff>
    </xdr:from>
    <xdr:to>
      <xdr:col>19</xdr:col>
      <xdr:colOff>177800</xdr:colOff>
      <xdr:row>98</xdr:row>
      <xdr:rowOff>15036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8929"/>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43852</xdr:rowOff>
    </xdr:from>
    <xdr:to>
      <xdr:col>15</xdr:col>
      <xdr:colOff>50800</xdr:colOff>
      <xdr:row>98</xdr:row>
      <xdr:rowOff>15036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4502"/>
          <a:ext cx="889000" cy="1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43852</xdr:rowOff>
    </xdr:from>
    <xdr:to>
      <xdr:col>10</xdr:col>
      <xdr:colOff>114300</xdr:colOff>
      <xdr:row>98</xdr:row>
      <xdr:rowOff>128226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4502"/>
          <a:ext cx="889000" cy="2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161519</xdr:rowOff>
    </xdr:from>
    <xdr:to>
      <xdr:col>24</xdr:col>
      <xdr:colOff>114300</xdr:colOff>
      <xdr:row>97</xdr:row>
      <xdr:rowOff>91669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139946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47479</xdr:rowOff>
    </xdr:from>
    <xdr:to>
      <xdr:col>20</xdr:col>
      <xdr:colOff>38100</xdr:colOff>
      <xdr:row>97</xdr:row>
      <xdr:rowOff>149079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135686</xdr:rowOff>
    </xdr:from>
    <xdr:to>
      <xdr:col>15</xdr:col>
      <xdr:colOff>101600</xdr:colOff>
      <xdr:row>98</xdr:row>
      <xdr:rowOff>65836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164502</xdr:rowOff>
    </xdr:from>
    <xdr:to>
      <xdr:col>10</xdr:col>
      <xdr:colOff>165100</xdr:colOff>
      <xdr:row>97</xdr:row>
      <xdr:rowOff>94652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85779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77426</xdr:rowOff>
    </xdr:from>
    <xdr:to>
      <xdr:col>6</xdr:col>
      <xdr:colOff>38100</xdr:colOff>
      <xdr:row>99</xdr:row>
      <xdr:rowOff>7576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170153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157058</xdr:rowOff>
    </xdr:from>
    <xdr:to>
      <xdr:col>55</xdr:col>
      <xdr:colOff>0</xdr:colOff>
      <xdr:row>34</xdr:row>
      <xdr:rowOff>58806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14908"/>
          <a:ext cx="8382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35565</xdr:rowOff>
    </xdr:from>
    <xdr:to>
      <xdr:col>50</xdr:col>
      <xdr:colOff>114300</xdr:colOff>
      <xdr:row>34</xdr:row>
      <xdr:rowOff>58806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6486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35565</xdr:rowOff>
    </xdr:from>
    <xdr:to>
      <xdr:col>45</xdr:col>
      <xdr:colOff>177800</xdr:colOff>
      <xdr:row>34</xdr:row>
      <xdr:rowOff>93835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64865"/>
          <a:ext cx="889000" cy="5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140142</xdr:rowOff>
    </xdr:from>
    <xdr:to>
      <xdr:col>41</xdr:col>
      <xdr:colOff>50800</xdr:colOff>
      <xdr:row>34</xdr:row>
      <xdr:rowOff>93835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2192"/>
          <a:ext cx="889000" cy="8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106258</xdr:rowOff>
    </xdr:from>
    <xdr:to>
      <xdr:col>55</xdr:col>
      <xdr:colOff>50800</xdr:colOff>
      <xdr:row>34</xdr:row>
      <xdr:rowOff>36408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129135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8006</xdr:rowOff>
    </xdr:from>
    <xdr:to>
      <xdr:col>50</xdr:col>
      <xdr:colOff>165100</xdr:colOff>
      <xdr:row>34</xdr:row>
      <xdr:rowOff>109606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126133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156215</xdr:rowOff>
    </xdr:from>
    <xdr:to>
      <xdr:col>46</xdr:col>
      <xdr:colOff>38100</xdr:colOff>
      <xdr:row>34</xdr:row>
      <xdr:rowOff>86365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102892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43035</xdr:rowOff>
    </xdr:from>
    <xdr:to>
      <xdr:col>41</xdr:col>
      <xdr:colOff>101600</xdr:colOff>
      <xdr:row>34</xdr:row>
      <xdr:rowOff>144635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161162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89342</xdr:rowOff>
    </xdr:from>
    <xdr:to>
      <xdr:col>36</xdr:col>
      <xdr:colOff>165100</xdr:colOff>
      <xdr:row>30</xdr:row>
      <xdr:rowOff>19492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36019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43139</xdr:rowOff>
    </xdr:from>
    <xdr:to>
      <xdr:col>55</xdr:col>
      <xdr:colOff>0</xdr:colOff>
      <xdr:row>54</xdr:row>
      <xdr:rowOff>154498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29989"/>
          <a:ext cx="838200" cy="28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43139</xdr:rowOff>
    </xdr:from>
    <xdr:to>
      <xdr:col>50</xdr:col>
      <xdr:colOff>114300</xdr:colOff>
      <xdr:row>54</xdr:row>
      <xdr:rowOff>43063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29989"/>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43063</xdr:rowOff>
    </xdr:from>
    <xdr:to>
      <xdr:col>45</xdr:col>
      <xdr:colOff>177800</xdr:colOff>
      <xdr:row>55</xdr:row>
      <xdr:rowOff>26261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01363"/>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28143</xdr:rowOff>
    </xdr:from>
    <xdr:to>
      <xdr:col>41</xdr:col>
      <xdr:colOff>50800</xdr:colOff>
      <xdr:row>55</xdr:row>
      <xdr:rowOff>26261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86443"/>
          <a:ext cx="889000" cy="16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103698</xdr:rowOff>
    </xdr:from>
    <xdr:to>
      <xdr:col>55</xdr:col>
      <xdr:colOff>50800</xdr:colOff>
      <xdr:row>55</xdr:row>
      <xdr:rowOff>33848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126575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163789</xdr:rowOff>
    </xdr:from>
    <xdr:to>
      <xdr:col>50</xdr:col>
      <xdr:colOff>165100</xdr:colOff>
      <xdr:row>53</xdr:row>
      <xdr:rowOff>93939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7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110466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85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163713</xdr:rowOff>
    </xdr:from>
    <xdr:to>
      <xdr:col>46</xdr:col>
      <xdr:colOff>38100</xdr:colOff>
      <xdr:row>54</xdr:row>
      <xdr:rowOff>93863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110390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146911</xdr:rowOff>
    </xdr:from>
    <xdr:to>
      <xdr:col>41</xdr:col>
      <xdr:colOff>101600</xdr:colOff>
      <xdr:row>55</xdr:row>
      <xdr:rowOff>77061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93588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148793</xdr:rowOff>
    </xdr:from>
    <xdr:to>
      <xdr:col>36</xdr:col>
      <xdr:colOff>165100</xdr:colOff>
      <xdr:row>54</xdr:row>
      <xdr:rowOff>78943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95470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1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94982</xdr:rowOff>
    </xdr:from>
    <xdr:to>
      <xdr:col>55</xdr:col>
      <xdr:colOff>0</xdr:colOff>
      <xdr:row>79</xdr:row>
      <xdr:rowOff>40760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96632"/>
          <a:ext cx="838200" cy="2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94982</xdr:rowOff>
    </xdr:from>
    <xdr:to>
      <xdr:col>50</xdr:col>
      <xdr:colOff>114300</xdr:colOff>
      <xdr:row>77</xdr:row>
      <xdr:rowOff>139787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96632"/>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139787</xdr:rowOff>
    </xdr:from>
    <xdr:to>
      <xdr:col>45</xdr:col>
      <xdr:colOff>177800</xdr:colOff>
      <xdr:row>78</xdr:row>
      <xdr:rowOff>153133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41437"/>
          <a:ext cx="8890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120433</xdr:rowOff>
    </xdr:from>
    <xdr:to>
      <xdr:col>41</xdr:col>
      <xdr:colOff>50800</xdr:colOff>
      <xdr:row>78</xdr:row>
      <xdr:rowOff>153133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2083"/>
          <a:ext cx="889000" cy="2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161410</xdr:rowOff>
    </xdr:from>
    <xdr:to>
      <xdr:col>55</xdr:col>
      <xdr:colOff>50800</xdr:colOff>
      <xdr:row>79</xdr:row>
      <xdr:rowOff>91560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76337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44182</xdr:rowOff>
    </xdr:from>
    <xdr:to>
      <xdr:col>50</xdr:col>
      <xdr:colOff>165100</xdr:colOff>
      <xdr:row>77</xdr:row>
      <xdr:rowOff>145782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162309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88987</xdr:rowOff>
    </xdr:from>
    <xdr:to>
      <xdr:col>46</xdr:col>
      <xdr:colOff>38100</xdr:colOff>
      <xdr:row>78</xdr:row>
      <xdr:rowOff>19137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35664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102333</xdr:rowOff>
    </xdr:from>
    <xdr:to>
      <xdr:col>41</xdr:col>
      <xdr:colOff>101600</xdr:colOff>
      <xdr:row>79</xdr:row>
      <xdr:rowOff>32483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23610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69633</xdr:rowOff>
    </xdr:from>
    <xdr:to>
      <xdr:col>36</xdr:col>
      <xdr:colOff>165100</xdr:colOff>
      <xdr:row>77</xdr:row>
      <xdr:rowOff>171233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16310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21210</xdr:rowOff>
    </xdr:from>
    <xdr:to>
      <xdr:col>55</xdr:col>
      <xdr:colOff>0</xdr:colOff>
      <xdr:row>93</xdr:row>
      <xdr:rowOff>110630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66060"/>
          <a:ext cx="838200" cy="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21210</xdr:rowOff>
    </xdr:from>
    <xdr:to>
      <xdr:col>50</xdr:col>
      <xdr:colOff>114300</xdr:colOff>
      <xdr:row>94</xdr:row>
      <xdr:rowOff>57938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66060"/>
          <a:ext cx="8890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57938</xdr:rowOff>
    </xdr:from>
    <xdr:to>
      <xdr:col>45</xdr:col>
      <xdr:colOff>177800</xdr:colOff>
      <xdr:row>94</xdr:row>
      <xdr:rowOff>63348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7423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149543</xdr:rowOff>
    </xdr:from>
    <xdr:to>
      <xdr:col>41</xdr:col>
      <xdr:colOff>50800</xdr:colOff>
      <xdr:row>94</xdr:row>
      <xdr:rowOff>63348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94393"/>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59830</xdr:rowOff>
    </xdr:from>
    <xdr:to>
      <xdr:col>55</xdr:col>
      <xdr:colOff>50800</xdr:colOff>
      <xdr:row>93</xdr:row>
      <xdr:rowOff>161430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82707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141860</xdr:rowOff>
    </xdr:from>
    <xdr:to>
      <xdr:col>50</xdr:col>
      <xdr:colOff>165100</xdr:colOff>
      <xdr:row>93</xdr:row>
      <xdr:rowOff>72010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88537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7138</xdr:rowOff>
    </xdr:from>
    <xdr:to>
      <xdr:col>46</xdr:col>
      <xdr:colOff>38100</xdr:colOff>
      <xdr:row>94</xdr:row>
      <xdr:rowOff>108738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125265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12548</xdr:rowOff>
    </xdr:from>
    <xdr:to>
      <xdr:col>41</xdr:col>
      <xdr:colOff>101600</xdr:colOff>
      <xdr:row>94</xdr:row>
      <xdr:rowOff>114148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130675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98743</xdr:rowOff>
    </xdr:from>
    <xdr:to>
      <xdr:col>36</xdr:col>
      <xdr:colOff>165100</xdr:colOff>
      <xdr:row>94</xdr:row>
      <xdr:rowOff>28893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45420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90703</xdr:rowOff>
    </xdr:from>
    <xdr:to>
      <xdr:col>85</xdr:col>
      <xdr:colOff>127000</xdr:colOff>
      <xdr:row>38</xdr:row>
      <xdr:rowOff>36411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091453"/>
          <a:ext cx="8382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90703</xdr:rowOff>
    </xdr:from>
    <xdr:to>
      <xdr:col>81</xdr:col>
      <xdr:colOff>50800</xdr:colOff>
      <xdr:row>37</xdr:row>
      <xdr:rowOff>35192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091453"/>
          <a:ext cx="889000" cy="28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35192</xdr:rowOff>
    </xdr:from>
    <xdr:to>
      <xdr:col>76</xdr:col>
      <xdr:colOff>114300</xdr:colOff>
      <xdr:row>38</xdr:row>
      <xdr:rowOff>35801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378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163513</xdr:rowOff>
    </xdr:from>
    <xdr:to>
      <xdr:col>71</xdr:col>
      <xdr:colOff>177800</xdr:colOff>
      <xdr:row>38</xdr:row>
      <xdr:rowOff>35801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07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157061</xdr:rowOff>
    </xdr:from>
    <xdr:to>
      <xdr:col>85</xdr:col>
      <xdr:colOff>177800</xdr:colOff>
      <xdr:row>38</xdr:row>
      <xdr:rowOff>87211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8488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39903</xdr:rowOff>
    </xdr:from>
    <xdr:to>
      <xdr:col>81</xdr:col>
      <xdr:colOff>101600</xdr:colOff>
      <xdr:row>35</xdr:row>
      <xdr:rowOff>141503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158030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155842</xdr:rowOff>
    </xdr:from>
    <xdr:to>
      <xdr:col>76</xdr:col>
      <xdr:colOff>165100</xdr:colOff>
      <xdr:row>37</xdr:row>
      <xdr:rowOff>85992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102519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0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156451</xdr:rowOff>
    </xdr:from>
    <xdr:to>
      <xdr:col>72</xdr:col>
      <xdr:colOff>38100</xdr:colOff>
      <xdr:row>38</xdr:row>
      <xdr:rowOff>86601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103128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7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112713</xdr:rowOff>
    </xdr:from>
    <xdr:to>
      <xdr:col>67</xdr:col>
      <xdr:colOff>101600</xdr:colOff>
      <xdr:row>38</xdr:row>
      <xdr:rowOff>42863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33990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90600</xdr:rowOff>
    </xdr:from>
    <xdr:to>
      <xdr:col>85</xdr:col>
      <xdr:colOff>127000</xdr:colOff>
      <xdr:row>72</xdr:row>
      <xdr:rowOff>119583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435000"/>
          <a:ext cx="8382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119583</xdr:rowOff>
    </xdr:from>
    <xdr:to>
      <xdr:col>81</xdr:col>
      <xdr:colOff>50800</xdr:colOff>
      <xdr:row>72</xdr:row>
      <xdr:rowOff>122882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63983"/>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110472</xdr:rowOff>
    </xdr:from>
    <xdr:to>
      <xdr:col>76</xdr:col>
      <xdr:colOff>114300</xdr:colOff>
      <xdr:row>72</xdr:row>
      <xdr:rowOff>122882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454872"/>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91645</xdr:rowOff>
    </xdr:from>
    <xdr:to>
      <xdr:col>71</xdr:col>
      <xdr:colOff>177800</xdr:colOff>
      <xdr:row>72</xdr:row>
      <xdr:rowOff>110472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436045"/>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39800</xdr:rowOff>
    </xdr:from>
    <xdr:to>
      <xdr:col>85</xdr:col>
      <xdr:colOff>177800</xdr:colOff>
      <xdr:row>72</xdr:row>
      <xdr:rowOff>141400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62677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3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68783</xdr:rowOff>
    </xdr:from>
    <xdr:to>
      <xdr:col>81</xdr:col>
      <xdr:colOff>101600</xdr:colOff>
      <xdr:row>72</xdr:row>
      <xdr:rowOff>170383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15460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72082</xdr:rowOff>
    </xdr:from>
    <xdr:to>
      <xdr:col>76</xdr:col>
      <xdr:colOff>165100</xdr:colOff>
      <xdr:row>73</xdr:row>
      <xdr:rowOff>2232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18759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59672</xdr:rowOff>
    </xdr:from>
    <xdr:to>
      <xdr:col>72</xdr:col>
      <xdr:colOff>38100</xdr:colOff>
      <xdr:row>72</xdr:row>
      <xdr:rowOff>161272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6349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40845</xdr:rowOff>
    </xdr:from>
    <xdr:to>
      <xdr:col>67</xdr:col>
      <xdr:colOff>101600</xdr:colOff>
      <xdr:row>72</xdr:row>
      <xdr:rowOff>142445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158972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160320</xdr:rowOff>
    </xdr:from>
    <xdr:to>
      <xdr:col>85</xdr:col>
      <xdr:colOff>127000</xdr:colOff>
      <xdr:row>97</xdr:row>
      <xdr:rowOff>134671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19520"/>
          <a:ext cx="838200" cy="1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116649</xdr:rowOff>
    </xdr:from>
    <xdr:to>
      <xdr:col>81</xdr:col>
      <xdr:colOff>50800</xdr:colOff>
      <xdr:row>97</xdr:row>
      <xdr:rowOff>134671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47299"/>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106663</xdr:rowOff>
    </xdr:from>
    <xdr:to>
      <xdr:col>76</xdr:col>
      <xdr:colOff>114300</xdr:colOff>
      <xdr:row>97</xdr:row>
      <xdr:rowOff>116649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3731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106663</xdr:rowOff>
    </xdr:from>
    <xdr:to>
      <xdr:col>71</xdr:col>
      <xdr:colOff>177800</xdr:colOff>
      <xdr:row>98</xdr:row>
      <xdr:rowOff>72802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37313"/>
          <a:ext cx="889000" cy="1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109520</xdr:rowOff>
    </xdr:from>
    <xdr:to>
      <xdr:col>85</xdr:col>
      <xdr:colOff>177800</xdr:colOff>
      <xdr:row>97</xdr:row>
      <xdr:rowOff>39670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132397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83871</xdr:rowOff>
    </xdr:from>
    <xdr:to>
      <xdr:col>81</xdr:col>
      <xdr:colOff>101600</xdr:colOff>
      <xdr:row>98</xdr:row>
      <xdr:rowOff>14021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5148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65849</xdr:rowOff>
    </xdr:from>
    <xdr:to>
      <xdr:col>76</xdr:col>
      <xdr:colOff>165100</xdr:colOff>
      <xdr:row>97</xdr:row>
      <xdr:rowOff>167449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158576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55863</xdr:rowOff>
    </xdr:from>
    <xdr:to>
      <xdr:col>72</xdr:col>
      <xdr:colOff>38100</xdr:colOff>
      <xdr:row>97</xdr:row>
      <xdr:rowOff>157463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148590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22002</xdr:rowOff>
    </xdr:from>
    <xdr:to>
      <xdr:col>67</xdr:col>
      <xdr:colOff>101600</xdr:colOff>
      <xdr:row>98</xdr:row>
      <xdr:rowOff>123602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114729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99329</xdr:rowOff>
    </xdr:from>
    <xdr:to>
      <xdr:col>116</xdr:col>
      <xdr:colOff>63500</xdr:colOff>
      <xdr:row>33</xdr:row>
      <xdr:rowOff>105227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757179"/>
          <a:ext cx="8382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99329</xdr:rowOff>
    </xdr:from>
    <xdr:to>
      <xdr:col>111</xdr:col>
      <xdr:colOff>177800</xdr:colOff>
      <xdr:row>33</xdr:row>
      <xdr:rowOff>150947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757179"/>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150947</xdr:rowOff>
    </xdr:from>
    <xdr:to>
      <xdr:col>107</xdr:col>
      <xdr:colOff>50800</xdr:colOff>
      <xdr:row>34</xdr:row>
      <xdr:rowOff>73589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808797"/>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73589</xdr:rowOff>
    </xdr:from>
    <xdr:to>
      <xdr:col>102</xdr:col>
      <xdr:colOff>114300</xdr:colOff>
      <xdr:row>35</xdr:row>
      <xdr:rowOff>37242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902889"/>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54427</xdr:rowOff>
    </xdr:from>
    <xdr:to>
      <xdr:col>116</xdr:col>
      <xdr:colOff>114300</xdr:colOff>
      <xdr:row>33</xdr:row>
      <xdr:rowOff>156027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7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77304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56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48529</xdr:rowOff>
    </xdr:from>
    <xdr:to>
      <xdr:col>112</xdr:col>
      <xdr:colOff>38100</xdr:colOff>
      <xdr:row>33</xdr:row>
      <xdr:rowOff>150129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7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166656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4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100147</xdr:rowOff>
    </xdr:from>
    <xdr:to>
      <xdr:col>107</xdr:col>
      <xdr:colOff>101600</xdr:colOff>
      <xdr:row>34</xdr:row>
      <xdr:rowOff>30297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7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46824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5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22789</xdr:rowOff>
    </xdr:from>
    <xdr:to>
      <xdr:col>102</xdr:col>
      <xdr:colOff>165100</xdr:colOff>
      <xdr:row>34</xdr:row>
      <xdr:rowOff>124389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140916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6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157892</xdr:rowOff>
    </xdr:from>
    <xdr:to>
      <xdr:col>98</xdr:col>
      <xdr:colOff>38100</xdr:colOff>
      <xdr:row>35</xdr:row>
      <xdr:rowOff>88042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9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104569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7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125031</xdr:rowOff>
    </xdr:from>
    <xdr:to>
      <xdr:col>116</xdr:col>
      <xdr:colOff>63500</xdr:colOff>
      <xdr:row>58</xdr:row>
      <xdr:rowOff>125984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9131"/>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125031</xdr:rowOff>
    </xdr:from>
    <xdr:to>
      <xdr:col>111</xdr:col>
      <xdr:colOff>177800</xdr:colOff>
      <xdr:row>58</xdr:row>
      <xdr:rowOff>129984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91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128651</xdr:rowOff>
    </xdr:from>
    <xdr:to>
      <xdr:col>107</xdr:col>
      <xdr:colOff>50800</xdr:colOff>
      <xdr:row>58</xdr:row>
      <xdr:rowOff>129984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27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128651</xdr:rowOff>
    </xdr:from>
    <xdr:to>
      <xdr:col>102</xdr:col>
      <xdr:colOff>114300</xdr:colOff>
      <xdr:row>58</xdr:row>
      <xdr:rowOff>134062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275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75184</xdr:rowOff>
    </xdr:from>
    <xdr:to>
      <xdr:col>116</xdr:col>
      <xdr:colOff>114300</xdr:colOff>
      <xdr:row>59</xdr:row>
      <xdr:rowOff>5334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161561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74231</xdr:rowOff>
    </xdr:from>
    <xdr:to>
      <xdr:col>112</xdr:col>
      <xdr:colOff>38100</xdr:colOff>
      <xdr:row>59</xdr:row>
      <xdr:rowOff>4381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166958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79184</xdr:rowOff>
    </xdr:from>
    <xdr:to>
      <xdr:col>107</xdr:col>
      <xdr:colOff>101600</xdr:colOff>
      <xdr:row>59</xdr:row>
      <xdr:rowOff>9334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77851</xdr:rowOff>
    </xdr:from>
    <xdr:to>
      <xdr:col>102</xdr:col>
      <xdr:colOff>165100</xdr:colOff>
      <xdr:row>59</xdr:row>
      <xdr:rowOff>8001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170578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83262</xdr:rowOff>
    </xdr:from>
    <xdr:to>
      <xdr:col>98</xdr:col>
      <xdr:colOff>38100</xdr:colOff>
      <xdr:row>59</xdr:row>
      <xdr:rowOff>13412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4539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123264</xdr:rowOff>
    </xdr:from>
    <xdr:to>
      <xdr:col>116</xdr:col>
      <xdr:colOff>63500</xdr:colOff>
      <xdr:row>74</xdr:row>
      <xdr:rowOff>76904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39114"/>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76904</xdr:rowOff>
    </xdr:from>
    <xdr:to>
      <xdr:col>111</xdr:col>
      <xdr:colOff>177800</xdr:colOff>
      <xdr:row>74</xdr:row>
      <xdr:rowOff>139060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64204"/>
          <a:ext cx="8890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139060</xdr:rowOff>
    </xdr:from>
    <xdr:to>
      <xdr:col>107</xdr:col>
      <xdr:colOff>50800</xdr:colOff>
      <xdr:row>74</xdr:row>
      <xdr:rowOff>161989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26360"/>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58181</xdr:rowOff>
    </xdr:from>
    <xdr:to>
      <xdr:col>102</xdr:col>
      <xdr:colOff>114300</xdr:colOff>
      <xdr:row>74</xdr:row>
      <xdr:rowOff>161989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45481"/>
          <a:ext cx="889000" cy="1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72464</xdr:rowOff>
    </xdr:from>
    <xdr:to>
      <xdr:col>116</xdr:col>
      <xdr:colOff>114300</xdr:colOff>
      <xdr:row>74</xdr:row>
      <xdr:rowOff>2614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95341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26104</xdr:rowOff>
    </xdr:from>
    <xdr:to>
      <xdr:col>112</xdr:col>
      <xdr:colOff>38100</xdr:colOff>
      <xdr:row>74</xdr:row>
      <xdr:rowOff>127704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144231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88260</xdr:rowOff>
    </xdr:from>
    <xdr:to>
      <xdr:col>107</xdr:col>
      <xdr:colOff>101600</xdr:colOff>
      <xdr:row>75</xdr:row>
      <xdr:rowOff>18410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34937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111189</xdr:rowOff>
    </xdr:from>
    <xdr:to>
      <xdr:col>102</xdr:col>
      <xdr:colOff>165100</xdr:colOff>
      <xdr:row>75</xdr:row>
      <xdr:rowOff>41339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57866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7381</xdr:rowOff>
    </xdr:from>
    <xdr:to>
      <xdr:col>98</xdr:col>
      <xdr:colOff>38100</xdr:colOff>
      <xdr:row>74</xdr:row>
      <xdr:rowOff>108981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125508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また、小学校の統廃合をはじめとして、合併前に建設した公共施設等の集約化を進めており、普通建設事業費としての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円と類似団体平均を大きく上回っている。人件費についても、地理的要因を考慮した職員配置により、一人当たりのコストは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円と類似団体平均を上回っている。公債費についても、合併時の投資財源として発行した合併特例債や、令和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年度に全域過疎地域となったことにより増加した過疎対策事業債の償還などにより、一人当たりのコストは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円と類似団体平均を上回っている。また、令和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年度は豪雪の影響を受け除雪経費が前年度の約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倍となったことで、維持補修費としての一人当たりのコストは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円と例年に比べ大きく増加し、類似団体平均を大きく上回った。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人口減少等による普通交付税交付額の減少に加え、物価高騰に伴う経費の増加が長引くことも考えられるため、職員定数や郡上市公共施設等総合管理計画によるインフラ基盤を含めた公共施設等の適正な管理、財政中期試算による公債費の適正化など、身の丈にあった効率的かつ効果的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37,728
36,975
1,030.75
32,375,618
31,164,190
1,092,063
18,362,046
26,491,533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128270</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04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132652</xdr:rowOff>
    </xdr:from>
    <xdr:to>
      <xdr:col>15</xdr:col>
      <xdr:colOff>50800</xdr:colOff>
      <xdr:row>36</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4852"/>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132652</xdr:rowOff>
    </xdr:from>
    <xdr:to>
      <xdr:col>10</xdr:col>
      <xdr:colOff>114300</xdr:colOff>
      <xdr:row>37</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4852"/>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77470</xdr:rowOff>
    </xdr:from>
    <xdr:to>
      <xdr:col>24</xdr:col>
      <xdr:colOff>114300</xdr:colOff>
      <xdr:row>37</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104521</xdr:rowOff>
    </xdr:from>
    <xdr:to>
      <xdr:col>15</xdr:col>
      <xdr:colOff>101600</xdr:colOff>
      <xdr:row>37</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81852</xdr:rowOff>
    </xdr:from>
    <xdr:to>
      <xdr:col>10</xdr:col>
      <xdr:colOff>165100</xdr:colOff>
      <xdr:row>37</xdr:row>
      <xdr:rowOff>12002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123952</xdr:rowOff>
    </xdr:from>
    <xdr:to>
      <xdr:col>6</xdr:col>
      <xdr:colOff>38100</xdr:colOff>
      <xdr:row>37</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45229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61461</xdr:rowOff>
    </xdr:from>
    <xdr:to>
      <xdr:col>24</xdr:col>
      <xdr:colOff>63500</xdr:colOff>
      <xdr:row>56</xdr:row>
      <xdr:rowOff>167273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2661"/>
          <a:ext cx="838200" cy="10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167273</xdr:rowOff>
    </xdr:from>
    <xdr:to>
      <xdr:col>19</xdr:col>
      <xdr:colOff>177800</xdr:colOff>
      <xdr:row>57</xdr:row>
      <xdr:rowOff>12046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8473"/>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4049</xdr:rowOff>
    </xdr:from>
    <xdr:to>
      <xdr:col>15</xdr:col>
      <xdr:colOff>50800</xdr:colOff>
      <xdr:row>57</xdr:row>
      <xdr:rowOff>12046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669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133665</xdr:rowOff>
    </xdr:from>
    <xdr:to>
      <xdr:col>10</xdr:col>
      <xdr:colOff>114300</xdr:colOff>
      <xdr:row>57</xdr:row>
      <xdr:rowOff>4049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196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10661</xdr:rowOff>
    </xdr:from>
    <xdr:to>
      <xdr:col>24</xdr:col>
      <xdr:colOff>114300</xdr:colOff>
      <xdr:row>56</xdr:row>
      <xdr:rowOff>112261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33538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116473</xdr:rowOff>
    </xdr:from>
    <xdr:to>
      <xdr:col>20</xdr:col>
      <xdr:colOff>38100</xdr:colOff>
      <xdr:row>57</xdr:row>
      <xdr:rowOff>46623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63150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132696</xdr:rowOff>
    </xdr:from>
    <xdr:to>
      <xdr:col>15</xdr:col>
      <xdr:colOff>101600</xdr:colOff>
      <xdr:row>57</xdr:row>
      <xdr:rowOff>62846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79373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124699</xdr:rowOff>
    </xdr:from>
    <xdr:to>
      <xdr:col>10</xdr:col>
      <xdr:colOff>165100</xdr:colOff>
      <xdr:row>57</xdr:row>
      <xdr:rowOff>54849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71376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82865</xdr:rowOff>
    </xdr:from>
    <xdr:to>
      <xdr:col>6</xdr:col>
      <xdr:colOff>38100</xdr:colOff>
      <xdr:row>55</xdr:row>
      <xdr:rowOff>13015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29542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1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102840</xdr:rowOff>
    </xdr:from>
    <xdr:to>
      <xdr:col>24</xdr:col>
      <xdr:colOff>63500</xdr:colOff>
      <xdr:row>78</xdr:row>
      <xdr:rowOff>22591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4490"/>
          <a:ext cx="838200" cy="9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22591</xdr:rowOff>
    </xdr:from>
    <xdr:to>
      <xdr:col>19</xdr:col>
      <xdr:colOff>177800</xdr:colOff>
      <xdr:row>78</xdr:row>
      <xdr:rowOff>146362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5691"/>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52015</xdr:rowOff>
    </xdr:from>
    <xdr:to>
      <xdr:col>15</xdr:col>
      <xdr:colOff>50800</xdr:colOff>
      <xdr:row>78</xdr:row>
      <xdr:rowOff>146362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5115"/>
          <a:ext cx="889000" cy="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52015</xdr:rowOff>
    </xdr:from>
    <xdr:to>
      <xdr:col>10</xdr:col>
      <xdr:colOff>114300</xdr:colOff>
      <xdr:row>79</xdr:row>
      <xdr:rowOff>132406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5115"/>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52040</xdr:rowOff>
    </xdr:from>
    <xdr:to>
      <xdr:col>24</xdr:col>
      <xdr:colOff>114300</xdr:colOff>
      <xdr:row>77</xdr:row>
      <xdr:rowOff>153640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143241</xdr:rowOff>
    </xdr:from>
    <xdr:to>
      <xdr:col>20</xdr:col>
      <xdr:colOff>38100</xdr:colOff>
      <xdr:row>78</xdr:row>
      <xdr:rowOff>73391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64518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95562</xdr:rowOff>
    </xdr:from>
    <xdr:to>
      <xdr:col>15</xdr:col>
      <xdr:colOff>101600</xdr:colOff>
      <xdr:row>79</xdr:row>
      <xdr:rowOff>25712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16839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6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1215</xdr:rowOff>
    </xdr:from>
    <xdr:to>
      <xdr:col>10</xdr:col>
      <xdr:colOff>165100</xdr:colOff>
      <xdr:row>78</xdr:row>
      <xdr:rowOff>102815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93942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81606</xdr:rowOff>
    </xdr:from>
    <xdr:to>
      <xdr:col>6</xdr:col>
      <xdr:colOff>38100</xdr:colOff>
      <xdr:row>80</xdr:row>
      <xdr:rowOff>11756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2883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121413</xdr:rowOff>
    </xdr:from>
    <xdr:to>
      <xdr:col>24</xdr:col>
      <xdr:colOff>63500</xdr:colOff>
      <xdr:row>94</xdr:row>
      <xdr:rowOff>110630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066263"/>
          <a:ext cx="838200" cy="1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104953</xdr:rowOff>
    </xdr:from>
    <xdr:to>
      <xdr:col>19</xdr:col>
      <xdr:colOff>177800</xdr:colOff>
      <xdr:row>94</xdr:row>
      <xdr:rowOff>110630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21253"/>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104953</xdr:rowOff>
    </xdr:from>
    <xdr:to>
      <xdr:col>15</xdr:col>
      <xdr:colOff>50800</xdr:colOff>
      <xdr:row>95</xdr:row>
      <xdr:rowOff>36207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21253"/>
          <a:ext cx="889000" cy="1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36207</xdr:rowOff>
    </xdr:from>
    <xdr:to>
      <xdr:col>10</xdr:col>
      <xdr:colOff>114300</xdr:colOff>
      <xdr:row>96</xdr:row>
      <xdr:rowOff>49809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23957"/>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70613</xdr:rowOff>
    </xdr:from>
    <xdr:to>
      <xdr:col>24</xdr:col>
      <xdr:colOff>114300</xdr:colOff>
      <xdr:row>94</xdr:row>
      <xdr:rowOff>763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93490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59830</xdr:rowOff>
    </xdr:from>
    <xdr:to>
      <xdr:col>20</xdr:col>
      <xdr:colOff>38100</xdr:colOff>
      <xdr:row>94</xdr:row>
      <xdr:rowOff>161430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54153</xdr:rowOff>
    </xdr:from>
    <xdr:to>
      <xdr:col>15</xdr:col>
      <xdr:colOff>101600</xdr:colOff>
      <xdr:row>94</xdr:row>
      <xdr:rowOff>155753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156857</xdr:rowOff>
    </xdr:from>
    <xdr:to>
      <xdr:col>10</xdr:col>
      <xdr:colOff>165100</xdr:colOff>
      <xdr:row>95</xdr:row>
      <xdr:rowOff>87007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170459</xdr:rowOff>
    </xdr:from>
    <xdr:to>
      <xdr:col>6</xdr:col>
      <xdr:colOff>38100</xdr:colOff>
      <xdr:row>96</xdr:row>
      <xdr:rowOff>100609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117136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128708</xdr:rowOff>
    </xdr:from>
    <xdr:to>
      <xdr:col>55</xdr:col>
      <xdr:colOff>0</xdr:colOff>
      <xdr:row>51</xdr:row>
      <xdr:rowOff>149072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872658"/>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66529</xdr:rowOff>
    </xdr:from>
    <xdr:to>
      <xdr:col>50</xdr:col>
      <xdr:colOff>114300</xdr:colOff>
      <xdr:row>51</xdr:row>
      <xdr:rowOff>128708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881047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66529</xdr:rowOff>
    </xdr:from>
    <xdr:to>
      <xdr:col>45</xdr:col>
      <xdr:colOff>177800</xdr:colOff>
      <xdr:row>53</xdr:row>
      <xdr:rowOff>12636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8810479"/>
          <a:ext cx="889000" cy="2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12636</xdr:rowOff>
    </xdr:from>
    <xdr:to>
      <xdr:col>41</xdr:col>
      <xdr:colOff>50800</xdr:colOff>
      <xdr:row>53</xdr:row>
      <xdr:rowOff>49499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099486"/>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98272</xdr:rowOff>
    </xdr:from>
    <xdr:to>
      <xdr:col>55</xdr:col>
      <xdr:colOff>50800</xdr:colOff>
      <xdr:row>52</xdr:row>
      <xdr:rowOff>28422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8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51299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7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77908</xdr:rowOff>
    </xdr:from>
    <xdr:to>
      <xdr:col>50</xdr:col>
      <xdr:colOff>165100</xdr:colOff>
      <xdr:row>52</xdr:row>
      <xdr:rowOff>8058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8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24585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5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15729</xdr:rowOff>
    </xdr:from>
    <xdr:to>
      <xdr:col>46</xdr:col>
      <xdr:colOff>38100</xdr:colOff>
      <xdr:row>51</xdr:row>
      <xdr:rowOff>117329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133856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5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133286</xdr:rowOff>
    </xdr:from>
    <xdr:to>
      <xdr:col>41</xdr:col>
      <xdr:colOff>101600</xdr:colOff>
      <xdr:row>53</xdr:row>
      <xdr:rowOff>63436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0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79963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170149</xdr:rowOff>
    </xdr:from>
    <xdr:to>
      <xdr:col>36</xdr:col>
      <xdr:colOff>165100</xdr:colOff>
      <xdr:row>53</xdr:row>
      <xdr:rowOff>100299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116826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8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24409</xdr:rowOff>
    </xdr:from>
    <xdr:to>
      <xdr:col>55</xdr:col>
      <xdr:colOff>0</xdr:colOff>
      <xdr:row>76</xdr:row>
      <xdr:rowOff>144996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54609"/>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730</xdr:rowOff>
    </xdr:from>
    <xdr:to>
      <xdr:col>50</xdr:col>
      <xdr:colOff>114300</xdr:colOff>
      <xdr:row>76</xdr:row>
      <xdr:rowOff>24409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30930"/>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146006</xdr:rowOff>
    </xdr:from>
    <xdr:to>
      <xdr:col>45</xdr:col>
      <xdr:colOff>177800</xdr:colOff>
      <xdr:row>76</xdr:row>
      <xdr:rowOff>730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04756"/>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103391</xdr:rowOff>
    </xdr:from>
    <xdr:to>
      <xdr:col>41</xdr:col>
      <xdr:colOff>50800</xdr:colOff>
      <xdr:row>75</xdr:row>
      <xdr:rowOff>146006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90691"/>
          <a:ext cx="889000" cy="2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94196</xdr:rowOff>
    </xdr:from>
    <xdr:to>
      <xdr:col>55</xdr:col>
      <xdr:colOff>50800</xdr:colOff>
      <xdr:row>77</xdr:row>
      <xdr:rowOff>24346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117073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145059</xdr:rowOff>
    </xdr:from>
    <xdr:to>
      <xdr:col>50</xdr:col>
      <xdr:colOff>165100</xdr:colOff>
      <xdr:row>76</xdr:row>
      <xdr:rowOff>75209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91736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121380</xdr:rowOff>
    </xdr:from>
    <xdr:to>
      <xdr:col>46</xdr:col>
      <xdr:colOff>38100</xdr:colOff>
      <xdr:row>76</xdr:row>
      <xdr:rowOff>51530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68057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95206</xdr:rowOff>
    </xdr:from>
    <xdr:to>
      <xdr:col>41</xdr:col>
      <xdr:colOff>101600</xdr:colOff>
      <xdr:row>76</xdr:row>
      <xdr:rowOff>25357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41883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52591</xdr:rowOff>
    </xdr:from>
    <xdr:to>
      <xdr:col>36</xdr:col>
      <xdr:colOff>165100</xdr:colOff>
      <xdr:row>74</xdr:row>
      <xdr:rowOff>154191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170718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65570</xdr:rowOff>
    </xdr:from>
    <xdr:to>
      <xdr:col>55</xdr:col>
      <xdr:colOff>0</xdr:colOff>
      <xdr:row>94</xdr:row>
      <xdr:rowOff>170435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38970"/>
          <a:ext cx="838200" cy="4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170435</xdr:rowOff>
    </xdr:from>
    <xdr:to>
      <xdr:col>50</xdr:col>
      <xdr:colOff>114300</xdr:colOff>
      <xdr:row>95</xdr:row>
      <xdr:rowOff>37833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86735"/>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22453</xdr:rowOff>
    </xdr:from>
    <xdr:to>
      <xdr:col>45</xdr:col>
      <xdr:colOff>177800</xdr:colOff>
      <xdr:row>95</xdr:row>
      <xdr:rowOff>37833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38753"/>
          <a:ext cx="8890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22453</xdr:rowOff>
    </xdr:from>
    <xdr:to>
      <xdr:col>41</xdr:col>
      <xdr:colOff>50800</xdr:colOff>
      <xdr:row>94</xdr:row>
      <xdr:rowOff>89739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38753"/>
          <a:ext cx="8890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14770</xdr:rowOff>
    </xdr:from>
    <xdr:to>
      <xdr:col>55</xdr:col>
      <xdr:colOff>50800</xdr:colOff>
      <xdr:row>92</xdr:row>
      <xdr:rowOff>116370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37647</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119635</xdr:rowOff>
    </xdr:from>
    <xdr:to>
      <xdr:col>50</xdr:col>
      <xdr:colOff>165100</xdr:colOff>
      <xdr:row>95</xdr:row>
      <xdr:rowOff>49785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66312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158483</xdr:rowOff>
    </xdr:from>
    <xdr:to>
      <xdr:col>46</xdr:col>
      <xdr:colOff>38100</xdr:colOff>
      <xdr:row>95</xdr:row>
      <xdr:rowOff>88633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105160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143103</xdr:rowOff>
    </xdr:from>
    <xdr:to>
      <xdr:col>41</xdr:col>
      <xdr:colOff>101600</xdr:colOff>
      <xdr:row>94</xdr:row>
      <xdr:rowOff>73253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89780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38939</xdr:rowOff>
    </xdr:from>
    <xdr:to>
      <xdr:col>36</xdr:col>
      <xdr:colOff>165100</xdr:colOff>
      <xdr:row>94</xdr:row>
      <xdr:rowOff>140539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157066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10694</xdr:rowOff>
    </xdr:from>
    <xdr:to>
      <xdr:col>85</xdr:col>
      <xdr:colOff>127000</xdr:colOff>
      <xdr:row>35</xdr:row>
      <xdr:rowOff>154025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11444"/>
          <a:ext cx="838200" cy="14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61290</xdr:rowOff>
    </xdr:from>
    <xdr:to>
      <xdr:col>81</xdr:col>
      <xdr:colOff>50800</xdr:colOff>
      <xdr:row>35</xdr:row>
      <xdr:rowOff>154025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062040"/>
          <a:ext cx="889000" cy="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61290</xdr:rowOff>
    </xdr:from>
    <xdr:to>
      <xdr:col>76</xdr:col>
      <xdr:colOff>114300</xdr:colOff>
      <xdr:row>36</xdr:row>
      <xdr:rowOff>3264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062040"/>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84760</xdr:rowOff>
    </xdr:from>
    <xdr:to>
      <xdr:col>71</xdr:col>
      <xdr:colOff>177800</xdr:colOff>
      <xdr:row>36</xdr:row>
      <xdr:rowOff>3264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5510"/>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131344</xdr:rowOff>
    </xdr:from>
    <xdr:to>
      <xdr:col>85</xdr:col>
      <xdr:colOff>177800</xdr:colOff>
      <xdr:row>35</xdr:row>
      <xdr:rowOff>61494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154221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103225</xdr:rowOff>
    </xdr:from>
    <xdr:to>
      <xdr:col>81</xdr:col>
      <xdr:colOff>101600</xdr:colOff>
      <xdr:row>36</xdr:row>
      <xdr:rowOff>33375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49902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7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10490</xdr:rowOff>
    </xdr:from>
    <xdr:to>
      <xdr:col>76</xdr:col>
      <xdr:colOff>165100</xdr:colOff>
      <xdr:row>35</xdr:row>
      <xdr:rowOff>112090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128617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123914</xdr:rowOff>
    </xdr:from>
    <xdr:to>
      <xdr:col>72</xdr:col>
      <xdr:colOff>38100</xdr:colOff>
      <xdr:row>36</xdr:row>
      <xdr:rowOff>54064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70591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33960</xdr:rowOff>
    </xdr:from>
    <xdr:to>
      <xdr:col>67</xdr:col>
      <xdr:colOff>101600</xdr:colOff>
      <xdr:row>35</xdr:row>
      <xdr:rowOff>135560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152087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31344</xdr:rowOff>
    </xdr:from>
    <xdr:to>
      <xdr:col>85</xdr:col>
      <xdr:colOff>127000</xdr:colOff>
      <xdr:row>57</xdr:row>
      <xdr:rowOff>44668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461094"/>
          <a:ext cx="838200" cy="35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31344</xdr:rowOff>
    </xdr:from>
    <xdr:to>
      <xdr:col>81</xdr:col>
      <xdr:colOff>50800</xdr:colOff>
      <xdr:row>56</xdr:row>
      <xdr:rowOff>96124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61094"/>
          <a:ext cx="889000" cy="2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96124</xdr:rowOff>
    </xdr:from>
    <xdr:to>
      <xdr:col>76</xdr:col>
      <xdr:colOff>114300</xdr:colOff>
      <xdr:row>57</xdr:row>
      <xdr:rowOff>106934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697324"/>
          <a:ext cx="889000" cy="18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79339</xdr:rowOff>
    </xdr:from>
    <xdr:to>
      <xdr:col>71</xdr:col>
      <xdr:colOff>177800</xdr:colOff>
      <xdr:row>57</xdr:row>
      <xdr:rowOff>106934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5198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165318</xdr:rowOff>
    </xdr:from>
    <xdr:to>
      <xdr:col>85</xdr:col>
      <xdr:colOff>177800</xdr:colOff>
      <xdr:row>57</xdr:row>
      <xdr:rowOff>95468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143745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151994</xdr:rowOff>
    </xdr:from>
    <xdr:to>
      <xdr:col>81</xdr:col>
      <xdr:colOff>101600</xdr:colOff>
      <xdr:row>55</xdr:row>
      <xdr:rowOff>82144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98671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45324</xdr:rowOff>
    </xdr:from>
    <xdr:to>
      <xdr:col>76</xdr:col>
      <xdr:colOff>165100</xdr:colOff>
      <xdr:row>56</xdr:row>
      <xdr:rowOff>146924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6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163451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56134</xdr:rowOff>
    </xdr:from>
    <xdr:to>
      <xdr:col>72</xdr:col>
      <xdr:colOff>38100</xdr:colOff>
      <xdr:row>57</xdr:row>
      <xdr:rowOff>157734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6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28539</xdr:rowOff>
    </xdr:from>
    <xdr:to>
      <xdr:col>67</xdr:col>
      <xdr:colOff>101600</xdr:colOff>
      <xdr:row>57</xdr:row>
      <xdr:rowOff>130139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146666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90704</xdr:rowOff>
    </xdr:from>
    <xdr:to>
      <xdr:col>85</xdr:col>
      <xdr:colOff>127000</xdr:colOff>
      <xdr:row>78</xdr:row>
      <xdr:rowOff>36410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949454"/>
          <a:ext cx="838200" cy="4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90704</xdr:rowOff>
    </xdr:from>
    <xdr:to>
      <xdr:col>81</xdr:col>
      <xdr:colOff>50800</xdr:colOff>
      <xdr:row>77</xdr:row>
      <xdr:rowOff>35192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949454"/>
          <a:ext cx="889000" cy="2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35192</xdr:rowOff>
    </xdr:from>
    <xdr:to>
      <xdr:col>76</xdr:col>
      <xdr:colOff>114300</xdr:colOff>
      <xdr:row>78</xdr:row>
      <xdr:rowOff>35801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236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163513</xdr:rowOff>
    </xdr:from>
    <xdr:to>
      <xdr:col>71</xdr:col>
      <xdr:colOff>177800</xdr:colOff>
      <xdr:row>78</xdr:row>
      <xdr:rowOff>35801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65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157060</xdr:rowOff>
    </xdr:from>
    <xdr:to>
      <xdr:col>85</xdr:col>
      <xdr:colOff>177800</xdr:colOff>
      <xdr:row>78</xdr:row>
      <xdr:rowOff>87210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8487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39904</xdr:rowOff>
    </xdr:from>
    <xdr:to>
      <xdr:col>81</xdr:col>
      <xdr:colOff>101600</xdr:colOff>
      <xdr:row>75</xdr:row>
      <xdr:rowOff>141504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158031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155842</xdr:rowOff>
    </xdr:from>
    <xdr:to>
      <xdr:col>76</xdr:col>
      <xdr:colOff>165100</xdr:colOff>
      <xdr:row>77</xdr:row>
      <xdr:rowOff>85992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102519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29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156451</xdr:rowOff>
    </xdr:from>
    <xdr:to>
      <xdr:col>72</xdr:col>
      <xdr:colOff>38100</xdr:colOff>
      <xdr:row>78</xdr:row>
      <xdr:rowOff>86601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103128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112713</xdr:rowOff>
    </xdr:from>
    <xdr:to>
      <xdr:col>67</xdr:col>
      <xdr:colOff>101600</xdr:colOff>
      <xdr:row>78</xdr:row>
      <xdr:rowOff>42863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33990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90601</xdr:rowOff>
    </xdr:from>
    <xdr:to>
      <xdr:col>85</xdr:col>
      <xdr:colOff>127000</xdr:colOff>
      <xdr:row>92</xdr:row>
      <xdr:rowOff>119583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64001"/>
          <a:ext cx="8382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119583</xdr:rowOff>
    </xdr:from>
    <xdr:to>
      <xdr:col>81</xdr:col>
      <xdr:colOff>50800</xdr:colOff>
      <xdr:row>92</xdr:row>
      <xdr:rowOff>122881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892983"/>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110472</xdr:rowOff>
    </xdr:from>
    <xdr:to>
      <xdr:col>76</xdr:col>
      <xdr:colOff>114300</xdr:colOff>
      <xdr:row>92</xdr:row>
      <xdr:rowOff>122881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8387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91646</xdr:rowOff>
    </xdr:from>
    <xdr:to>
      <xdr:col>71</xdr:col>
      <xdr:colOff>177800</xdr:colOff>
      <xdr:row>92</xdr:row>
      <xdr:rowOff>110472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865046"/>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39801</xdr:rowOff>
    </xdr:from>
    <xdr:to>
      <xdr:col>85</xdr:col>
      <xdr:colOff>177800</xdr:colOff>
      <xdr:row>92</xdr:row>
      <xdr:rowOff>141401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62678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68783</xdr:rowOff>
    </xdr:from>
    <xdr:to>
      <xdr:col>81</xdr:col>
      <xdr:colOff>101600</xdr:colOff>
      <xdr:row>92</xdr:row>
      <xdr:rowOff>170383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15460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72081</xdr:rowOff>
    </xdr:from>
    <xdr:to>
      <xdr:col>76</xdr:col>
      <xdr:colOff>165100</xdr:colOff>
      <xdr:row>93</xdr:row>
      <xdr:rowOff>2231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18758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59672</xdr:rowOff>
    </xdr:from>
    <xdr:to>
      <xdr:col>72</xdr:col>
      <xdr:colOff>38100</xdr:colOff>
      <xdr:row>92</xdr:row>
      <xdr:rowOff>161272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6349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40846</xdr:rowOff>
    </xdr:from>
    <xdr:to>
      <xdr:col>67</xdr:col>
      <xdr:colOff>101600</xdr:colOff>
      <xdr:row>92</xdr:row>
      <xdr:rowOff>142446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158973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58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一人当たりの農林水産業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円、土木費が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122,837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円と類似団体平均を大きく上回っている。土木費については、豪雪の影響を受け除雪経費が前年度の約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倍となったことで、例年に比べ大きく増加した。また、インフラ整備にかかる財源として地方債を発行しているため、一人当たりの公債費は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財政調整基金については、物価高騰等の影響による財源補てんのための繰入金が増加したことで、令和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年度に約</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千万円を取り崩したが、令和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年度は約</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9</a:t>
          </a:r>
          <a:r>
            <a:rPr kumimoji="1" lang="ja-JP" altLang="en-US" sz="1100">
              <a:solidFill>
                <a:sysClr val="windowText" lastClr="000000"/>
              </a:solidFill>
              <a:latin typeface="ＭＳ ゴシック" pitchFamily="49" charset="-128"/>
              <a:ea typeface="ＭＳ ゴシック" pitchFamily="49" charset="-128"/>
            </a:rPr>
            <a:t>千万円を積み立て、残高は約</a:t>
          </a:r>
          <a:r>
            <a:rPr kumimoji="1" lang="en-US" altLang="ja-JP" sz="1100">
              <a:solidFill>
                <a:sysClr val="windowText" lastClr="000000"/>
              </a:solidFill>
              <a:latin typeface="ＭＳ ゴシック" pitchFamily="49" charset="-128"/>
              <a:ea typeface="ＭＳ ゴシック" pitchFamily="49" charset="-128"/>
            </a:rPr>
            <a:t>23</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千万円となった。これに伴い標準財政規模比は令和</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年度と同等の</a:t>
          </a:r>
          <a:r>
            <a:rPr kumimoji="1" lang="en-US" altLang="ja-JP" sz="1100">
              <a:solidFill>
                <a:sysClr val="windowText" lastClr="000000"/>
              </a:solidFill>
              <a:latin typeface="ＭＳ ゴシック" pitchFamily="49" charset="-128"/>
              <a:ea typeface="ＭＳ ゴシック" pitchFamily="49" charset="-128"/>
            </a:rPr>
            <a:t>12.73</a:t>
          </a:r>
          <a:r>
            <a:rPr kumimoji="1" lang="ja-JP" altLang="en-US" sz="1100">
              <a:solidFill>
                <a:sysClr val="windowText" lastClr="000000"/>
              </a:solidFill>
              <a:latin typeface="ＭＳ ゴシック" pitchFamily="49" charset="-128"/>
              <a:ea typeface="ＭＳ ゴシック" pitchFamily="49" charset="-128"/>
            </a:rPr>
            <a:t>％となった。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実質収支額については、毎年</a:t>
          </a:r>
          <a:r>
            <a:rPr kumimoji="1" lang="en-US" altLang="ja-JP" sz="1100">
              <a:solidFill>
                <a:sysClr val="windowText" lastClr="000000"/>
              </a:solidFill>
              <a:latin typeface="ＭＳ ゴシック" pitchFamily="49" charset="-128"/>
              <a:ea typeface="ＭＳ ゴシック" pitchFamily="49" charset="-128"/>
            </a:rPr>
            <a:t>8</a:t>
          </a:r>
          <a:r>
            <a:rPr kumimoji="1" lang="ja-JP" altLang="en-US" sz="1100">
              <a:solidFill>
                <a:sysClr val="windowText" lastClr="000000"/>
              </a:solidFill>
              <a:latin typeface="ＭＳ ゴシック" pitchFamily="49" charset="-128"/>
              <a:ea typeface="ＭＳ ゴシック" pitchFamily="49" charset="-128"/>
            </a:rPr>
            <a:t>億円程度となるよう調整しており一般的に望ましいとされる比率（</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5.0</a:t>
          </a:r>
          <a:r>
            <a:rPr kumimoji="1" lang="ja-JP" altLang="en-US" sz="1100">
              <a:solidFill>
                <a:sysClr val="windowText" lastClr="000000"/>
              </a:solidFill>
              <a:latin typeface="ＭＳ ゴシック" pitchFamily="49" charset="-128"/>
              <a:ea typeface="ＭＳ ゴシック" pitchFamily="49" charset="-128"/>
            </a:rPr>
            <a:t>％）に近い水準で推移しているが、標準財政規模の増減等により若干の増減がある。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実質単年度収支比率については、令和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年度にマイナスとなったが、令和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年度は基金積立金の増加及び基金取り崩し額の減少によりプラスとなった。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全体としての標準財政規模比は</a:t>
          </a:r>
          <a:r>
            <a:rPr kumimoji="1" lang="en-US" altLang="ja-JP" sz="1400">
              <a:solidFill>
                <a:sysClr val="windowText" lastClr="000000"/>
              </a:solidFill>
              <a:latin typeface="ＭＳ ゴシック" pitchFamily="49" charset="-128"/>
              <a:ea typeface="ＭＳ ゴシック" pitchFamily="49" charset="-128"/>
            </a:rPr>
            <a:t>16.73</a:t>
          </a:r>
          <a:r>
            <a:rPr kumimoji="1" lang="ja-JP" altLang="en-US" sz="1400">
              <a:solidFill>
                <a:sysClr val="windowText" lastClr="000000"/>
              </a:solidFill>
              <a:latin typeface="ＭＳ ゴシック" pitchFamily="49" charset="-128"/>
              <a:ea typeface="ＭＳ ゴシック" pitchFamily="49" charset="-128"/>
            </a:rPr>
            <a:t>％（前年比</a:t>
          </a:r>
          <a:r>
            <a:rPr kumimoji="1" lang="en-US" altLang="ja-JP" sz="1400">
              <a:solidFill>
                <a:sysClr val="windowText" lastClr="000000"/>
              </a:solidFill>
              <a:latin typeface="ＭＳ ゴシック" pitchFamily="49" charset="-128"/>
              <a:ea typeface="ＭＳ ゴシック" pitchFamily="49" charset="-128"/>
            </a:rPr>
            <a:t>0.17</a:t>
          </a:r>
          <a:r>
            <a:rPr kumimoji="1" lang="ja-JP" altLang="en-US" sz="1400">
              <a:solidFill>
                <a:sysClr val="windowText" lastClr="000000"/>
              </a:solidFill>
              <a:latin typeface="ＭＳ ゴシック" pitchFamily="49" charset="-128"/>
              <a:ea typeface="ＭＳ ゴシック" pitchFamily="49" charset="-128"/>
            </a:rPr>
            <a:t>ポイント減）と若干の減少となった。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水道事業会計については、経営効率化の推進や簡易水道事業の統合により高い黒字額で推移している。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一般会計については、長引く物価高騰に伴う経常経費の増加等により、令和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年度に上昇していた実質収支額がコロナ禍前と同程度まで減少している。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病院事業会計については、令和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年度から経常損益の悪化が顕著となり、令和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年度から赤字となった。経営改善計画に基づき、早急な経営改善を図る必要がある。</a:t>
          </a:r>
        </a:p>
        <a:p>
          <a:r>
            <a:rPr kumimoji="1" lang="ja-JP" altLang="en-US" sz="1400">
              <a:solidFill>
                <a:sysClr val="windowText" lastClr="000000"/>
              </a:solidFill>
              <a:latin typeface="ＭＳ ゴシック" pitchFamily="49" charset="-128"/>
              <a:ea typeface="ＭＳ ゴシック" pitchFamily="49" charset="-128"/>
            </a:rPr>
            <a:t>　その他の会計については、多少の増減はあるものの横ばい傾向が続いている。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病院事業会計以外の特別会計や企業会計においても、引き続き運営・経営の改善に努めていく。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32375618</v>
      </c>
      <c r="BO4" s="371"/>
      <c r="BP4" s="371"/>
      <c r="BQ4" s="371"/>
      <c r="BR4" s="371"/>
      <c r="BS4" s="371"/>
      <c r="BT4" s="371"/>
      <c r="BU4" s="372"/>
      <c r="BV4" s="370">
        <v>31508481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6.1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31164190</v>
      </c>
      <c r="BO5" s="408"/>
      <c r="BP5" s="408"/>
      <c r="BQ5" s="408"/>
      <c r="BR5" s="408"/>
      <c r="BS5" s="408"/>
      <c r="BT5" s="408"/>
      <c r="BU5" s="409"/>
      <c r="BV5" s="407">
        <v>30322182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87.3</v>
      </c>
      <c r="CU5" s="405"/>
      <c r="CV5" s="405"/>
      <c r="CW5" s="405"/>
      <c r="CX5" s="405"/>
      <c r="CY5" s="405"/>
      <c r="CZ5" s="405"/>
      <c r="DA5" s="406"/>
      <c r="DB5" s="404">
        <v>86.9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1211428</v>
      </c>
      <c r="BO6" s="408"/>
      <c r="BP6" s="408"/>
      <c r="BQ6" s="408"/>
      <c r="BR6" s="408"/>
      <c r="BS6" s="408"/>
      <c r="BT6" s="408"/>
      <c r="BU6" s="409"/>
      <c r="BV6" s="407">
        <v>1186299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87.3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119365</v>
      </c>
      <c r="BO7" s="408"/>
      <c r="BP7" s="408"/>
      <c r="BQ7" s="408"/>
      <c r="BR7" s="408"/>
      <c r="BS7" s="408"/>
      <c r="BT7" s="408"/>
      <c r="BU7" s="409"/>
      <c r="BV7" s="407">
        <v>98410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18362046</v>
      </c>
      <c r="CU7" s="408"/>
      <c r="CV7" s="408"/>
      <c r="CW7" s="408"/>
      <c r="CX7" s="408"/>
      <c r="CY7" s="408"/>
      <c r="CZ7" s="408"/>
      <c r="DA7" s="409"/>
      <c r="DB7" s="407">
        <v>17908066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1092063</v>
      </c>
      <c r="BO8" s="408"/>
      <c r="BP8" s="408"/>
      <c r="BQ8" s="408"/>
      <c r="BR8" s="408"/>
      <c r="BS8" s="408"/>
      <c r="BT8" s="408"/>
      <c r="BU8" s="409"/>
      <c r="BV8" s="407">
        <v>1087889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38997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4174</v>
      </c>
      <c r="BO9" s="408"/>
      <c r="BP9" s="408"/>
      <c r="BQ9" s="408"/>
      <c r="BR9" s="408"/>
      <c r="BS9" s="408"/>
      <c r="BT9" s="408"/>
      <c r="BU9" s="409"/>
      <c r="BV9" s="407">
        <v>-11679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42090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871800</v>
      </c>
      <c r="BO10" s="408"/>
      <c r="BP10" s="408"/>
      <c r="BQ10" s="408"/>
      <c r="BR10" s="408"/>
      <c r="BS10" s="408"/>
      <c r="BT10" s="408"/>
      <c r="BU10" s="409"/>
      <c r="BV10" s="407">
        <v>4516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37728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482130</v>
      </c>
      <c r="BO12" s="408"/>
      <c r="BP12" s="408"/>
      <c r="BQ12" s="408"/>
      <c r="BR12" s="408"/>
      <c r="BS12" s="408"/>
      <c r="BT12" s="408"/>
      <c r="BU12" s="409"/>
      <c r="BV12" s="407">
        <v>362792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36975</v>
      </c>
      <c r="S13" s="492"/>
      <c r="T13" s="492"/>
      <c r="U13" s="492"/>
      <c r="V13" s="493"/>
      <c r="W13" s="423" t="s">
        <v>131</v>
      </c>
      <c r="X13" s="424"/>
      <c r="Y13" s="424"/>
      <c r="Z13" s="424"/>
      <c r="AA13" s="424"/>
      <c r="AB13" s="414"/>
      <c r="AC13" s="458">
        <v>1279</v>
      </c>
      <c r="AD13" s="459"/>
      <c r="AE13" s="459"/>
      <c r="AF13" s="459"/>
      <c r="AG13" s="501"/>
      <c r="AH13" s="458">
        <v>1413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393844</v>
      </c>
      <c r="BO13" s="408"/>
      <c r="BP13" s="408"/>
      <c r="BQ13" s="408"/>
      <c r="BR13" s="408"/>
      <c r="BS13" s="408"/>
      <c r="BT13" s="408"/>
      <c r="BU13" s="409"/>
      <c r="BV13" s="407">
        <v>-369955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11.1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38450</v>
      </c>
      <c r="S14" s="492"/>
      <c r="T14" s="492"/>
      <c r="U14" s="492"/>
      <c r="V14" s="493"/>
      <c r="W14" s="397"/>
      <c r="X14" s="398"/>
      <c r="Y14" s="398"/>
      <c r="Z14" s="398"/>
      <c r="AA14" s="398"/>
      <c r="AB14" s="387"/>
      <c r="AC14" s="494">
        <v>6.3</v>
      </c>
      <c r="AD14" s="495"/>
      <c r="AE14" s="495"/>
      <c r="AF14" s="495"/>
      <c r="AG14" s="496"/>
      <c r="AH14" s="494">
        <v>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58.2</v>
      </c>
      <c r="CU14" s="506"/>
      <c r="CV14" s="506"/>
      <c r="CW14" s="506"/>
      <c r="CX14" s="506"/>
      <c r="CY14" s="506"/>
      <c r="CZ14" s="506"/>
      <c r="DA14" s="507"/>
      <c r="DB14" s="505">
        <v>68.3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37769</v>
      </c>
      <c r="S15" s="492"/>
      <c r="T15" s="492"/>
      <c r="U15" s="492"/>
      <c r="V15" s="493"/>
      <c r="W15" s="423" t="s">
        <v>137</v>
      </c>
      <c r="X15" s="424"/>
      <c r="Y15" s="424"/>
      <c r="Z15" s="424"/>
      <c r="AA15" s="424"/>
      <c r="AB15" s="414"/>
      <c r="AC15" s="458">
        <v>6901</v>
      </c>
      <c r="AD15" s="459"/>
      <c r="AE15" s="459"/>
      <c r="AF15" s="459"/>
      <c r="AG15" s="501"/>
      <c r="AH15" s="458">
        <v>7351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5483471</v>
      </c>
      <c r="BO15" s="371"/>
      <c r="BP15" s="371"/>
      <c r="BQ15" s="371"/>
      <c r="BR15" s="371"/>
      <c r="BS15" s="371"/>
      <c r="BT15" s="371"/>
      <c r="BU15" s="372"/>
      <c r="BV15" s="370">
        <v>5448040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33.9</v>
      </c>
      <c r="AD16" s="495"/>
      <c r="AE16" s="495"/>
      <c r="AF16" s="495"/>
      <c r="AG16" s="496"/>
      <c r="AH16" s="494">
        <v>34.299999999999997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16971355</v>
      </c>
      <c r="BO16" s="408"/>
      <c r="BP16" s="408"/>
      <c r="BQ16" s="408"/>
      <c r="BR16" s="408"/>
      <c r="BS16" s="408"/>
      <c r="BT16" s="408"/>
      <c r="BU16" s="409"/>
      <c r="BV16" s="407">
        <v>16457682</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4</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12182</v>
      </c>
      <c r="AD17" s="459"/>
      <c r="AE17" s="459"/>
      <c r="AF17" s="459"/>
      <c r="AG17" s="501"/>
      <c r="AH17" s="458">
        <v>12645</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6797214</v>
      </c>
      <c r="BO17" s="408"/>
      <c r="BP17" s="408"/>
      <c r="BQ17" s="408"/>
      <c r="BR17" s="408"/>
      <c r="BS17" s="408"/>
      <c r="BT17" s="408"/>
      <c r="BU17" s="409"/>
      <c r="BV17" s="407">
        <v>6779170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1030.75</v>
      </c>
      <c r="M18" s="531"/>
      <c r="N18" s="531"/>
      <c r="O18" s="531"/>
      <c r="P18" s="531"/>
      <c r="Q18" s="531"/>
      <c r="R18" s="532"/>
      <c r="S18" s="532"/>
      <c r="T18" s="532"/>
      <c r="U18" s="532"/>
      <c r="V18" s="533"/>
      <c r="W18" s="425"/>
      <c r="X18" s="426"/>
      <c r="Y18" s="426"/>
      <c r="Z18" s="426"/>
      <c r="AA18" s="426"/>
      <c r="AB18" s="417"/>
      <c r="AC18" s="534">
        <v>59.8</v>
      </c>
      <c r="AD18" s="535"/>
      <c r="AE18" s="535"/>
      <c r="AF18" s="535"/>
      <c r="AG18" s="536"/>
      <c r="AH18" s="534">
        <v>59.1</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16184803</v>
      </c>
      <c r="BO18" s="408"/>
      <c r="BP18" s="408"/>
      <c r="BQ18" s="408"/>
      <c r="BR18" s="408"/>
      <c r="BS18" s="408"/>
      <c r="BT18" s="408"/>
      <c r="BU18" s="409"/>
      <c r="BV18" s="407">
        <v>15589260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23399569</v>
      </c>
      <c r="BO19" s="408"/>
      <c r="BP19" s="408"/>
      <c r="BQ19" s="408"/>
      <c r="BR19" s="408"/>
      <c r="BS19" s="408"/>
      <c r="BT19" s="408"/>
      <c r="BU19" s="409"/>
      <c r="BV19" s="407">
        <v>21945971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14562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26491533</v>
      </c>
      <c r="BO22" s="371"/>
      <c r="BP22" s="371"/>
      <c r="BQ22" s="371"/>
      <c r="BR22" s="371"/>
      <c r="BS22" s="371"/>
      <c r="BT22" s="371"/>
      <c r="BU22" s="372"/>
      <c r="BV22" s="370">
        <v>27764772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11503751</v>
      </c>
      <c r="BO23" s="408"/>
      <c r="BP23" s="408"/>
      <c r="BQ23" s="408"/>
      <c r="BR23" s="408"/>
      <c r="BS23" s="408"/>
      <c r="BT23" s="408"/>
      <c r="BU23" s="409"/>
      <c r="BV23" s="407">
        <v>10738643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7461</v>
      </c>
      <c r="R24" s="459"/>
      <c r="S24" s="459"/>
      <c r="T24" s="459"/>
      <c r="U24" s="459"/>
      <c r="V24" s="501"/>
      <c r="W24" s="553"/>
      <c r="X24" s="554"/>
      <c r="Y24" s="555"/>
      <c r="Z24" s="457" t="s">
        <v>163</v>
      </c>
      <c r="AA24" s="437"/>
      <c r="AB24" s="437"/>
      <c r="AC24" s="437"/>
      <c r="AD24" s="437"/>
      <c r="AE24" s="437"/>
      <c r="AF24" s="437"/>
      <c r="AG24" s="438"/>
      <c r="AH24" s="458">
        <v>456</v>
      </c>
      <c r="AI24" s="459"/>
      <c r="AJ24" s="459"/>
      <c r="AK24" s="459"/>
      <c r="AL24" s="501"/>
      <c r="AM24" s="458">
        <v>1369824</v>
      </c>
      <c r="AN24" s="459"/>
      <c r="AO24" s="459"/>
      <c r="AP24" s="459"/>
      <c r="AQ24" s="459"/>
      <c r="AR24" s="501"/>
      <c r="AS24" s="458">
        <v>3004</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18700017</v>
      </c>
      <c r="BO24" s="408"/>
      <c r="BP24" s="408"/>
      <c r="BQ24" s="408"/>
      <c r="BR24" s="408"/>
      <c r="BS24" s="408"/>
      <c r="BT24" s="408"/>
      <c r="BU24" s="409"/>
      <c r="BV24" s="407">
        <v>19110163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6308</v>
      </c>
      <c r="R25" s="459"/>
      <c r="S25" s="459"/>
      <c r="T25" s="459"/>
      <c r="U25" s="459"/>
      <c r="V25" s="501"/>
      <c r="W25" s="553"/>
      <c r="X25" s="554"/>
      <c r="Y25" s="555"/>
      <c r="Z25" s="457" t="s">
        <v>166</v>
      </c>
      <c r="AA25" s="437"/>
      <c r="AB25" s="437"/>
      <c r="AC25" s="437"/>
      <c r="AD25" s="437"/>
      <c r="AE25" s="437"/>
      <c r="AF25" s="437"/>
      <c r="AG25" s="438"/>
      <c r="AH25" s="458">
        <v>83</v>
      </c>
      <c r="AI25" s="459"/>
      <c r="AJ25" s="459"/>
      <c r="AK25" s="459"/>
      <c r="AL25" s="501"/>
      <c r="AM25" s="458">
        <v>232234</v>
      </c>
      <c r="AN25" s="459"/>
      <c r="AO25" s="459"/>
      <c r="AP25" s="459"/>
      <c r="AQ25" s="459"/>
      <c r="AR25" s="501"/>
      <c r="AS25" s="458">
        <v>2798</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295015</v>
      </c>
      <c r="BO25" s="371"/>
      <c r="BP25" s="371"/>
      <c r="BQ25" s="371"/>
      <c r="BR25" s="371"/>
      <c r="BS25" s="371"/>
      <c r="BT25" s="371"/>
      <c r="BU25" s="372"/>
      <c r="BV25" s="370">
        <v>185744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5377</v>
      </c>
      <c r="R26" s="459"/>
      <c r="S26" s="459"/>
      <c r="T26" s="459"/>
      <c r="U26" s="459"/>
      <c r="V26" s="501"/>
      <c r="W26" s="553"/>
      <c r="X26" s="554"/>
      <c r="Y26" s="555"/>
      <c r="Z26" s="457" t="s">
        <v>169</v>
      </c>
      <c r="AA26" s="559"/>
      <c r="AB26" s="559"/>
      <c r="AC26" s="559"/>
      <c r="AD26" s="559"/>
      <c r="AE26" s="559"/>
      <c r="AF26" s="559"/>
      <c r="AG26" s="560"/>
      <c r="AH26" s="458">
        <v>10</v>
      </c>
      <c r="AI26" s="459"/>
      <c r="AJ26" s="459"/>
      <c r="AK26" s="459"/>
      <c r="AL26" s="501"/>
      <c r="AM26" s="458">
        <v>26470</v>
      </c>
      <c r="AN26" s="459"/>
      <c r="AO26" s="459"/>
      <c r="AP26" s="459"/>
      <c r="AQ26" s="459"/>
      <c r="AR26" s="501"/>
      <c r="AS26" s="458">
        <v>2647</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3900</v>
      </c>
      <c r="R27" s="459"/>
      <c r="S27" s="459"/>
      <c r="T27" s="459"/>
      <c r="U27" s="459"/>
      <c r="V27" s="501"/>
      <c r="W27" s="553"/>
      <c r="X27" s="554"/>
      <c r="Y27" s="555"/>
      <c r="Z27" s="457" t="s">
        <v>172</v>
      </c>
      <c r="AA27" s="437"/>
      <c r="AB27" s="437"/>
      <c r="AC27" s="437"/>
      <c r="AD27" s="437"/>
      <c r="AE27" s="437"/>
      <c r="AF27" s="437"/>
      <c r="AG27" s="438"/>
      <c r="AH27" s="458">
        <v>10</v>
      </c>
      <c r="AI27" s="459"/>
      <c r="AJ27" s="459"/>
      <c r="AK27" s="459"/>
      <c r="AL27" s="501"/>
      <c r="AM27" s="458">
        <v>30310</v>
      </c>
      <c r="AN27" s="459"/>
      <c r="AO27" s="459"/>
      <c r="AP27" s="459"/>
      <c r="AQ27" s="459"/>
      <c r="AR27" s="501"/>
      <c r="AS27" s="458">
        <v>3031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1056247</v>
      </c>
      <c r="BO27" s="527"/>
      <c r="BP27" s="527"/>
      <c r="BQ27" s="527"/>
      <c r="BR27" s="527"/>
      <c r="BS27" s="527"/>
      <c r="BT27" s="527"/>
      <c r="BU27" s="528"/>
      <c r="BV27" s="526">
        <v>1055780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3400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2337529</v>
      </c>
      <c r="BO28" s="371"/>
      <c r="BP28" s="371"/>
      <c r="BQ28" s="371"/>
      <c r="BR28" s="371"/>
      <c r="BS28" s="371"/>
      <c r="BT28" s="371"/>
      <c r="BU28" s="372"/>
      <c r="BV28" s="370">
        <v>1947859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3100</v>
      </c>
      <c r="R29" s="459"/>
      <c r="S29" s="459"/>
      <c r="T29" s="459"/>
      <c r="U29" s="459"/>
      <c r="V29" s="501"/>
      <c r="W29" s="556"/>
      <c r="X29" s="557"/>
      <c r="Y29" s="558"/>
      <c r="Z29" s="457" t="s">
        <v>178</v>
      </c>
      <c r="AA29" s="437"/>
      <c r="AB29" s="437"/>
      <c r="AC29" s="437"/>
      <c r="AD29" s="437"/>
      <c r="AE29" s="437"/>
      <c r="AF29" s="437"/>
      <c r="AG29" s="438"/>
      <c r="AH29" s="458">
        <v>466</v>
      </c>
      <c r="AI29" s="459"/>
      <c r="AJ29" s="459"/>
      <c r="AK29" s="459"/>
      <c r="AL29" s="501"/>
      <c r="AM29" s="458">
        <v>1400134</v>
      </c>
      <c r="AN29" s="459"/>
      <c r="AO29" s="459"/>
      <c r="AP29" s="459"/>
      <c r="AQ29" s="459"/>
      <c r="AR29" s="501"/>
      <c r="AS29" s="458">
        <v>3005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396688</v>
      </c>
      <c r="BO29" s="408"/>
      <c r="BP29" s="408"/>
      <c r="BQ29" s="408"/>
      <c r="BR29" s="408"/>
      <c r="BS29" s="408"/>
      <c r="BT29" s="408"/>
      <c r="BU29" s="409"/>
      <c r="BV29" s="407">
        <v>306361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3197349</v>
      </c>
      <c r="BO30" s="527"/>
      <c r="BP30" s="527"/>
      <c r="BQ30" s="527"/>
      <c r="BR30" s="527"/>
      <c r="BS30" s="527"/>
      <c r="BT30" s="527"/>
      <c r="BU30" s="528"/>
      <c r="BV30" s="526">
        <v>3630282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小水力発電事業特別会計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㈶郡上八幡産業振興公社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青少年育英奨学資金貸付特別会計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IF('各会計、関係団体の財政状況及び健全化判断比率'!B35="","",'各会計、関係団体の財政状況及び健全化判断比率'!B35)</f>
        <v>下水道事業会計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IF('各会計、関係団体の財政状況及び健全化判断比率'!B38="","",'各会計、関係団体の財政状況及び健全化判断比率'!B38)</f>
        <v>工業団地事業特別会計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岐阜県市町村職員退職手当組合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郡上大和総合開発㈱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鉄道経営対策事業基金特別会計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IF('各会計、関係団体の財政状況及び健全化判断比率'!B36="","",'各会計、関係団体の財政状況及び健全化判断比率'!B36)</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岐阜県後期高齢者医療広域連合（一般会計）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㈲阿弥陀ケ滝観光</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岐阜県後期高齢者医療広域連合（特別会計）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㈱伊野原の郷</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㈱ハイウェイたかす</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9</v>
      </c>
      <c r="V39" s="597"/>
      <c r="W39" s="598" t="str">
        <f>IF('各会計、関係団体の財政状況及び健全化判断比率'!B33="","",'各会計、関係団体の財政状況及び健全化判断比率'!B33)</f>
        <v>駐車場事業特別会計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㈱ネーブルみなみ</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25</v>
      </c>
      <c r="CP40" s="597"/>
      <c r="CQ40" s="598" t="str">
        <f>IF('各会計、関係団体の財政状況及び健全化判断比率'!BS13="","",'各会計、関係団体の財政状況及び健全化判断比率'!BS13)</f>
        <v>㈱ジェイエムみなみ</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26</v>
      </c>
      <c r="CP41" s="597"/>
      <c r="CQ41" s="598" t="str">
        <f>IF('各会計、関係団体の財政状況及び健全化判断比率'!BS14="","",'各会計、関係団体の財政状況及び健全化判断比率'!BS14)</f>
        <v>奥濃飛白山観光㈱</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27</v>
      </c>
      <c r="CP42" s="597"/>
      <c r="CQ42" s="598" t="str">
        <f>IF('各会計、関係団体の財政状況及び健全化判断比率'!BS15="","",'各会計、関係団体の財政状況及び健全化判断比率'!BS15)</f>
        <v>㈱郡上ネット</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28</v>
      </c>
      <c r="CP43" s="597"/>
      <c r="CQ43" s="598" t="str">
        <f>IF('各会計、関係団体の財政状況及び健全化判断比率'!BS16="","",'各会計、関係団体の財政状況及び健全化判断比率'!BS16)</f>
        <v>㈱郡上エネルギーソリューション</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GtN7pP0vU70Vh0SBmQs9MiwbkwQrWmmWW4s+fuCFZLlpXRVJnVC90/L5jSe1nyBn7u+wKnTQdRhS4os3GM+wg==" saltValue="3Dn8nmhb9zFx8ptpwBUd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0</v>
      </c>
      <c r="G34" s="33">
        <v>0</v>
      </c>
      <c r="H34" s="33">
        <v>0</v>
      </c>
      <c r="I34" s="33">
        <v>0</v>
      </c>
      <c r="J34" s="34" t="s">
        <v>541</v>
      </c>
      <c r="K34" s="22"/>
      <c r="L34" s="22"/>
      <c r="M34" s="22"/>
      <c r="N34" s="22"/>
      <c r="O34" s="22"/>
      <c r="P34" s="22"/>
    </row>
    <row r="35" spans="1:16" ht="39" customHeight="1" x14ac:dyDescent="0.15">
      <c r="A35" s="22"/>
      <c r="B35" s="35"/>
      <c r="C35" s="1145" t="s">
        <v>542</v>
      </c>
      <c r="D35" s="1146"/>
      <c r="E35" s="1147"/>
      <c r="F35" s="36">
        <v>7.43</v>
      </c>
      <c r="G35" s="37">
        <v>7.5</v>
      </c>
      <c r="H35" s="37">
        <v>7.44</v>
      </c>
      <c r="I35" s="37">
        <v>7.87</v>
      </c>
      <c r="J35" s="38">
        <v>8.24</v>
      </c>
      <c r="K35" s="22"/>
      <c r="L35" s="22"/>
      <c r="M35" s="22"/>
      <c r="N35" s="22"/>
      <c r="O35" s="22"/>
      <c r="P35" s="22"/>
    </row>
    <row r="36" spans="1:16" ht="39" customHeight="1" x14ac:dyDescent="0.15">
      <c r="A36" s="22"/>
      <c r="B36" s="35"/>
      <c r="C36" s="1145" t="s">
        <v>543</v>
      </c>
      <c r="D36" s="1146"/>
      <c r="E36" s="1147"/>
      <c r="F36" s="36">
        <v>6.72</v>
      </c>
      <c r="G36" s="37">
        <v>7.06</v>
      </c>
      <c r="H36" s="37">
        <v>5.96</v>
      </c>
      <c r="I36" s="37">
        <v>6.01</v>
      </c>
      <c r="J36" s="38">
        <v>5.87</v>
      </c>
      <c r="K36" s="22"/>
      <c r="L36" s="22"/>
      <c r="M36" s="22"/>
      <c r="N36" s="22"/>
      <c r="O36" s="22"/>
      <c r="P36" s="22"/>
    </row>
    <row r="37" spans="1:16" ht="39" customHeight="1" x14ac:dyDescent="0.15">
      <c r="A37" s="22"/>
      <c r="B37" s="35"/>
      <c r="C37" s="1145" t="s">
        <v>544</v>
      </c>
      <c r="D37" s="1146"/>
      <c r="E37" s="1147"/>
      <c r="F37" s="36">
        <v>0.51</v>
      </c>
      <c r="G37" s="37">
        <v>0.91</v>
      </c>
      <c r="H37" s="37">
        <v>1.07</v>
      </c>
      <c r="I37" s="37">
        <v>1.26</v>
      </c>
      <c r="J37" s="38">
        <v>1.5</v>
      </c>
      <c r="K37" s="22"/>
      <c r="L37" s="22"/>
      <c r="M37" s="22"/>
      <c r="N37" s="22"/>
      <c r="O37" s="22"/>
      <c r="P37" s="22"/>
    </row>
    <row r="38" spans="1:16" ht="39" customHeight="1" x14ac:dyDescent="0.15">
      <c r="A38" s="22"/>
      <c r="B38" s="35"/>
      <c r="C38" s="1145" t="s">
        <v>545</v>
      </c>
      <c r="D38" s="1146"/>
      <c r="E38" s="1147"/>
      <c r="F38" s="36">
        <v>0.02</v>
      </c>
      <c r="G38" s="37">
        <v>0.77</v>
      </c>
      <c r="H38" s="37">
        <v>1.6</v>
      </c>
      <c r="I38" s="37">
        <v>1.22</v>
      </c>
      <c r="J38" s="38">
        <v>1</v>
      </c>
      <c r="K38" s="22"/>
      <c r="L38" s="22"/>
      <c r="M38" s="22"/>
      <c r="N38" s="22"/>
      <c r="O38" s="22"/>
      <c r="P38" s="22"/>
    </row>
    <row r="39" spans="1:16" ht="39" customHeight="1" x14ac:dyDescent="0.15">
      <c r="A39" s="22"/>
      <c r="B39" s="35"/>
      <c r="C39" s="1145" t="s">
        <v>546</v>
      </c>
      <c r="D39" s="1146"/>
      <c r="E39" s="1147"/>
      <c r="F39" s="36">
        <v>1.21</v>
      </c>
      <c r="G39" s="37">
        <v>0.79</v>
      </c>
      <c r="H39" s="37">
        <v>0.28000000000000003</v>
      </c>
      <c r="I39" s="37">
        <v>0.14000000000000001</v>
      </c>
      <c r="J39" s="38">
        <v>0.38</v>
      </c>
      <c r="K39" s="22"/>
      <c r="L39" s="22"/>
      <c r="M39" s="22"/>
      <c r="N39" s="22"/>
      <c r="O39" s="22"/>
      <c r="P39" s="22"/>
    </row>
    <row r="40" spans="1:16" ht="39" customHeight="1" x14ac:dyDescent="0.15">
      <c r="A40" s="22"/>
      <c r="B40" s="35"/>
      <c r="C40" s="1145" t="s">
        <v>547</v>
      </c>
      <c r="D40" s="1146"/>
      <c r="E40" s="1147"/>
      <c r="F40" s="36">
        <v>0.17</v>
      </c>
      <c r="G40" s="37">
        <v>0.19</v>
      </c>
      <c r="H40" s="37">
        <v>0.12</v>
      </c>
      <c r="I40" s="37">
        <v>0.12</v>
      </c>
      <c r="J40" s="38">
        <v>0.2</v>
      </c>
      <c r="K40" s="22"/>
      <c r="L40" s="22"/>
      <c r="M40" s="22"/>
      <c r="N40" s="22"/>
      <c r="O40" s="22"/>
      <c r="P40" s="22"/>
    </row>
    <row r="41" spans="1:16" ht="39" customHeight="1" x14ac:dyDescent="0.15">
      <c r="A41" s="22"/>
      <c r="B41" s="35"/>
      <c r="C41" s="1145" t="s">
        <v>548</v>
      </c>
      <c r="D41" s="1146"/>
      <c r="E41" s="1147"/>
      <c r="F41" s="36">
        <v>0.11</v>
      </c>
      <c r="G41" s="37">
        <v>0.18</v>
      </c>
      <c r="H41" s="37">
        <v>0.15</v>
      </c>
      <c r="I41" s="37">
        <v>0.15</v>
      </c>
      <c r="J41" s="38">
        <v>0.1</v>
      </c>
      <c r="K41" s="22"/>
      <c r="L41" s="22"/>
      <c r="M41" s="22"/>
      <c r="N41" s="22"/>
      <c r="O41" s="22"/>
      <c r="P41" s="22"/>
    </row>
    <row r="42" spans="1:16" ht="39" customHeight="1" x14ac:dyDescent="0.15">
      <c r="A42" s="22"/>
      <c r="B42" s="39"/>
      <c r="C42" s="1145" t="s">
        <v>549</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550</v>
      </c>
      <c r="D43" s="1149"/>
      <c r="E43" s="1150"/>
      <c r="F43" s="41">
        <v>0.25</v>
      </c>
      <c r="G43" s="42">
        <v>0.2</v>
      </c>
      <c r="H43" s="42">
        <v>0.21</v>
      </c>
      <c r="I43" s="42">
        <v>0.13</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ACgSNTsWLcPZgsXYQE67iffwFsUYInXvrn8hBaJhjaLxfShvt9LIQZl727vbQw/a5df04zpS/LwLLgd6oBZFg==" saltValue="uzNjehFtA0u6ZRFE+P8S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3811</v>
      </c>
      <c r="L45" s="60">
        <v>3689</v>
      </c>
      <c r="M45" s="60">
        <v>3599</v>
      </c>
      <c r="N45" s="60">
        <v>3545</v>
      </c>
      <c r="O45" s="61">
        <v>3547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2056</v>
      </c>
      <c r="L48" s="64">
        <v>1885</v>
      </c>
      <c r="M48" s="64">
        <v>1839</v>
      </c>
      <c r="N48" s="64">
        <v>1787</v>
      </c>
      <c r="O48" s="65">
        <v>1711</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495</v>
      </c>
      <c r="L49" s="64" t="s">
        <v>495</v>
      </c>
      <c r="M49" s="64" t="s">
        <v>495</v>
      </c>
      <c r="N49" s="64" t="s">
        <v>495</v>
      </c>
      <c r="O49" s="65" t="s">
        <v>495</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2</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1</v>
      </c>
      <c r="N51" s="64">
        <v>2</v>
      </c>
      <c r="O51" s="65" t="s">
        <v>495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4155</v>
      </c>
      <c r="L52" s="64">
        <v>4005</v>
      </c>
      <c r="M52" s="64">
        <v>3873</v>
      </c>
      <c r="N52" s="64">
        <v>3719</v>
      </c>
      <c r="O52" s="65">
        <v>3511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1714</v>
      </c>
      <c r="L53" s="69">
        <v>1571</v>
      </c>
      <c r="M53" s="69">
        <v>1568</v>
      </c>
      <c r="N53" s="69">
        <v>1617</v>
      </c>
      <c r="O53" s="70">
        <v>1749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495</v>
      </c>
      <c r="L58" s="84" t="s">
        <v>495</v>
      </c>
      <c r="M58" s="84" t="s">
        <v>495</v>
      </c>
      <c r="N58" s="84" t="s">
        <v>495</v>
      </c>
      <c r="O58" s="85" t="s">
        <v>495</v>
      </c>
    </row>
    <row r="59" spans="1:21" ht="31.5" customHeight="1" x14ac:dyDescent="0.15">
      <c r="B59" s="1171"/>
      <c r="C59" s="1172"/>
      <c r="D59" s="1178" t="s">
        <v>26</v>
      </c>
      <c r="E59" s="1179"/>
      <c r="F59" s="1179"/>
      <c r="G59" s="1179"/>
      <c r="H59" s="1179"/>
      <c r="I59" s="1179"/>
      <c r="J59" s="1180"/>
      <c r="K59" s="86" t="s">
        <v>495</v>
      </c>
      <c r="L59" s="87" t="s">
        <v>495</v>
      </c>
      <c r="M59" s="87" t="s">
        <v>495</v>
      </c>
      <c r="N59" s="87" t="s">
        <v>495</v>
      </c>
      <c r="O59" s="88" t="s">
        <v>495</v>
      </c>
    </row>
    <row r="60" spans="1:21" ht="31.5" customHeight="1" thickBot="1" x14ac:dyDescent="0.2">
      <c r="B60" s="1173"/>
      <c r="C60" s="1174"/>
      <c r="D60" s="1181" t="s">
        <v>27</v>
      </c>
      <c r="E60" s="1182"/>
      <c r="F60" s="1182"/>
      <c r="G60" s="1182"/>
      <c r="H60" s="1182"/>
      <c r="I60" s="1182"/>
      <c r="J60" s="1183"/>
      <c r="K60" s="89" t="s">
        <v>495</v>
      </c>
      <c r="L60" s="90" t="s">
        <v>495</v>
      </c>
      <c r="M60" s="90" t="s">
        <v>495</v>
      </c>
      <c r="N60" s="90" t="s">
        <v>495</v>
      </c>
      <c r="O60" s="91" t="s">
        <v>495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xy0uqGl9XuRTIXLS5e/VwBLaXuoqY3KUUB0vqLO1YU7xPOZTUqdcFaXLWbPvX4g8OI3thZU2e1jm4anCHjklw==" saltValue="1A34ugOCqZoor/fgqw1K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43">
        <v>31312</v>
      </c>
      <c r="J41" s="344">
        <v>29813</v>
      </c>
      <c r="K41" s="344">
        <v>28299</v>
      </c>
      <c r="L41" s="344">
        <v>27765</v>
      </c>
      <c r="M41" s="345">
        <v>26492</v>
      </c>
    </row>
    <row r="42" spans="2:13" ht="27.75" customHeight="1" x14ac:dyDescent="0.15">
      <c r="B42" s="1186"/>
      <c r="C42" s="1187"/>
      <c r="D42" s="106"/>
      <c r="E42" s="1192" t="s">
        <v>32</v>
      </c>
      <c r="F42" s="1192"/>
      <c r="G42" s="1192"/>
      <c r="H42" s="1193"/>
      <c r="I42" s="346">
        <v>11</v>
      </c>
      <c r="J42" s="347">
        <v>9</v>
      </c>
      <c r="K42" s="347">
        <v>8</v>
      </c>
      <c r="L42" s="347">
        <v>6</v>
      </c>
      <c r="M42" s="348">
        <v>5</v>
      </c>
    </row>
    <row r="43" spans="2:13" ht="27.75" customHeight="1" x14ac:dyDescent="0.15">
      <c r="B43" s="1186"/>
      <c r="C43" s="1187"/>
      <c r="D43" s="106"/>
      <c r="E43" s="1192" t="s">
        <v>33</v>
      </c>
      <c r="F43" s="1192"/>
      <c r="G43" s="1192"/>
      <c r="H43" s="1193"/>
      <c r="I43" s="346">
        <v>20090</v>
      </c>
      <c r="J43" s="347">
        <v>18984</v>
      </c>
      <c r="K43" s="347">
        <v>17676</v>
      </c>
      <c r="L43" s="347">
        <v>16849</v>
      </c>
      <c r="M43" s="348">
        <v>15210</v>
      </c>
    </row>
    <row r="44" spans="2:13" ht="27.75" customHeight="1" x14ac:dyDescent="0.15">
      <c r="B44" s="1186"/>
      <c r="C44" s="1187"/>
      <c r="D44" s="106"/>
      <c r="E44" s="1192" t="s">
        <v>34</v>
      </c>
      <c r="F44" s="1192"/>
      <c r="G44" s="1192"/>
      <c r="H44" s="1193"/>
      <c r="I44" s="346" t="s">
        <v>495</v>
      </c>
      <c r="J44" s="347" t="s">
        <v>495</v>
      </c>
      <c r="K44" s="347" t="s">
        <v>495</v>
      </c>
      <c r="L44" s="347" t="s">
        <v>495</v>
      </c>
      <c r="M44" s="348" t="s">
        <v>495</v>
      </c>
    </row>
    <row r="45" spans="2:13" ht="27.75" customHeight="1" x14ac:dyDescent="0.15">
      <c r="B45" s="1186"/>
      <c r="C45" s="1187"/>
      <c r="D45" s="106"/>
      <c r="E45" s="1192" t="s">
        <v>35</v>
      </c>
      <c r="F45" s="1192"/>
      <c r="G45" s="1192"/>
      <c r="H45" s="1193"/>
      <c r="I45" s="346">
        <v>1227</v>
      </c>
      <c r="J45" s="347">
        <v>1193</v>
      </c>
      <c r="K45" s="347">
        <v>1196</v>
      </c>
      <c r="L45" s="347">
        <v>1374</v>
      </c>
      <c r="M45" s="348">
        <v>1178</v>
      </c>
    </row>
    <row r="46" spans="2:13" ht="27.75" customHeight="1" x14ac:dyDescent="0.15">
      <c r="B46" s="1186"/>
      <c r="C46" s="1187"/>
      <c r="D46" s="107"/>
      <c r="E46" s="1192" t="s">
        <v>36</v>
      </c>
      <c r="F46" s="1192"/>
      <c r="G46" s="1192"/>
      <c r="H46" s="1193"/>
      <c r="I46" s="346" t="s">
        <v>495</v>
      </c>
      <c r="J46" s="347" t="s">
        <v>495</v>
      </c>
      <c r="K46" s="347" t="s">
        <v>495</v>
      </c>
      <c r="L46" s="347" t="s">
        <v>495</v>
      </c>
      <c r="M46" s="348" t="s">
        <v>495</v>
      </c>
    </row>
    <row r="47" spans="2:13" ht="27.75" customHeight="1" x14ac:dyDescent="0.15">
      <c r="B47" s="1186"/>
      <c r="C47" s="1187"/>
      <c r="D47" s="108"/>
      <c r="E47" s="1194" t="s">
        <v>37</v>
      </c>
      <c r="F47" s="1195"/>
      <c r="G47" s="1195"/>
      <c r="H47" s="1196"/>
      <c r="I47" s="346" t="s">
        <v>495</v>
      </c>
      <c r="J47" s="347" t="s">
        <v>495</v>
      </c>
      <c r="K47" s="347" t="s">
        <v>495</v>
      </c>
      <c r="L47" s="347" t="s">
        <v>495</v>
      </c>
      <c r="M47" s="348" t="s">
        <v>495</v>
      </c>
    </row>
    <row r="48" spans="2:13" ht="27.75" customHeight="1" x14ac:dyDescent="0.15">
      <c r="B48" s="1186"/>
      <c r="C48" s="1187"/>
      <c r="D48" s="106"/>
      <c r="E48" s="1192" t="s">
        <v>38</v>
      </c>
      <c r="F48" s="1192"/>
      <c r="G48" s="1192"/>
      <c r="H48" s="1193"/>
      <c r="I48" s="346" t="s">
        <v>495</v>
      </c>
      <c r="J48" s="347" t="s">
        <v>495</v>
      </c>
      <c r="K48" s="347" t="s">
        <v>495</v>
      </c>
      <c r="L48" s="347" t="s">
        <v>495</v>
      </c>
      <c r="M48" s="348" t="s">
        <v>495</v>
      </c>
    </row>
    <row r="49" spans="2:13" ht="27.75" customHeight="1" x14ac:dyDescent="0.15">
      <c r="B49" s="1188"/>
      <c r="C49" s="1189"/>
      <c r="D49" s="106"/>
      <c r="E49" s="1192" t="s">
        <v>39</v>
      </c>
      <c r="F49" s="1192"/>
      <c r="G49" s="1192"/>
      <c r="H49" s="1193"/>
      <c r="I49" s="346" t="s">
        <v>495</v>
      </c>
      <c r="J49" s="347" t="s">
        <v>495</v>
      </c>
      <c r="K49" s="347" t="s">
        <v>495</v>
      </c>
      <c r="L49" s="347" t="s">
        <v>495</v>
      </c>
      <c r="M49" s="348" t="s">
        <v>495</v>
      </c>
    </row>
    <row r="50" spans="2:13" ht="27.75" customHeight="1" x14ac:dyDescent="0.15">
      <c r="B50" s="1197" t="s">
        <v>40</v>
      </c>
      <c r="C50" s="1198"/>
      <c r="D50" s="109"/>
      <c r="E50" s="1192" t="s">
        <v>41</v>
      </c>
      <c r="F50" s="1192"/>
      <c r="G50" s="1192"/>
      <c r="H50" s="1193"/>
      <c r="I50" s="346">
        <v>5699</v>
      </c>
      <c r="J50" s="347">
        <v>6305</v>
      </c>
      <c r="K50" s="347">
        <v>6609</v>
      </c>
      <c r="L50" s="347">
        <v>6428</v>
      </c>
      <c r="M50" s="348">
        <v>6245</v>
      </c>
    </row>
    <row r="51" spans="2:13" ht="27.75" customHeight="1" x14ac:dyDescent="0.15">
      <c r="B51" s="1186"/>
      <c r="C51" s="1187"/>
      <c r="D51" s="106"/>
      <c r="E51" s="1192" t="s">
        <v>42</v>
      </c>
      <c r="F51" s="1192"/>
      <c r="G51" s="1192"/>
      <c r="H51" s="1193"/>
      <c r="I51" s="346">
        <v>243</v>
      </c>
      <c r="J51" s="347">
        <v>193</v>
      </c>
      <c r="K51" s="347">
        <v>154</v>
      </c>
      <c r="L51" s="347">
        <v>120</v>
      </c>
      <c r="M51" s="348">
        <v>92</v>
      </c>
    </row>
    <row r="52" spans="2:13" ht="27.75" customHeight="1" x14ac:dyDescent="0.15">
      <c r="B52" s="1188"/>
      <c r="C52" s="1189"/>
      <c r="D52" s="106"/>
      <c r="E52" s="1192" t="s">
        <v>43</v>
      </c>
      <c r="F52" s="1192"/>
      <c r="G52" s="1192"/>
      <c r="H52" s="1193"/>
      <c r="I52" s="346">
        <v>35100</v>
      </c>
      <c r="J52" s="347">
        <v>33044</v>
      </c>
      <c r="K52" s="347">
        <v>30519</v>
      </c>
      <c r="L52" s="347">
        <v>29717</v>
      </c>
      <c r="M52" s="348">
        <v>27879</v>
      </c>
    </row>
    <row r="53" spans="2:13" ht="27.75" customHeight="1" thickBot="1" x14ac:dyDescent="0.2">
      <c r="B53" s="1199" t="s">
        <v>19</v>
      </c>
      <c r="C53" s="1200"/>
      <c r="D53" s="110"/>
      <c r="E53" s="1201" t="s">
        <v>44</v>
      </c>
      <c r="F53" s="1201"/>
      <c r="G53" s="1201"/>
      <c r="H53" s="1202"/>
      <c r="I53" s="349">
        <v>11596</v>
      </c>
      <c r="J53" s="350">
        <v>10457</v>
      </c>
      <c r="K53" s="350">
        <v>9897</v>
      </c>
      <c r="L53" s="350">
        <v>9728</v>
      </c>
      <c r="M53" s="351">
        <v>8667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LpEfuewqqZkKiM+CuFpCGA9e4MYuz9Oe/R7gZrkTov0+MMQV1vnl6xqUBunxZcYB1Co4M7hHanUY9fON7GlLw==" saltValue="UEJHHCoLXK31gP7MfYo7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2306</v>
      </c>
      <c r="G55" s="352">
        <v>1948</v>
      </c>
      <c r="H55" s="353">
        <v>2338</v>
      </c>
    </row>
    <row r="56" spans="2:8" ht="52.5" customHeight="1" x14ac:dyDescent="0.15">
      <c r="B56" s="122"/>
      <c r="C56" s="1213" t="s">
        <v>47</v>
      </c>
      <c r="D56" s="1213"/>
      <c r="E56" s="1214"/>
      <c r="F56" s="354">
        <v>229</v>
      </c>
      <c r="G56" s="354">
        <v>306</v>
      </c>
      <c r="H56" s="355">
        <v>397</v>
      </c>
    </row>
    <row r="57" spans="2:8" ht="53.25" customHeight="1" x14ac:dyDescent="0.15">
      <c r="B57" s="122"/>
      <c r="C57" s="1215" t="s">
        <v>48</v>
      </c>
      <c r="D57" s="1215"/>
      <c r="E57" s="1216"/>
      <c r="F57" s="356">
        <v>3511</v>
      </c>
      <c r="G57" s="356">
        <v>3630</v>
      </c>
      <c r="H57" s="357">
        <v>3197</v>
      </c>
    </row>
    <row r="58" spans="2:8" ht="45.75" customHeight="1" x14ac:dyDescent="0.15">
      <c r="B58" s="123"/>
      <c r="C58" s="1203" t="s">
        <v>574</v>
      </c>
      <c r="D58" s="1204"/>
      <c r="E58" s="1205"/>
      <c r="F58" s="358">
        <v>1000</v>
      </c>
      <c r="G58" s="358">
        <v>1000</v>
      </c>
      <c r="H58" s="359">
        <v>1000</v>
      </c>
    </row>
    <row r="59" spans="2:8" ht="45.75" customHeight="1" x14ac:dyDescent="0.15">
      <c r="B59" s="123"/>
      <c r="C59" s="1203" t="s">
        <v>575</v>
      </c>
      <c r="D59" s="1204"/>
      <c r="E59" s="1205"/>
      <c r="F59" s="358">
        <v>701</v>
      </c>
      <c r="G59" s="358">
        <v>701</v>
      </c>
      <c r="H59" s="359">
        <v>701</v>
      </c>
    </row>
    <row r="60" spans="2:8" ht="45.75" customHeight="1" x14ac:dyDescent="0.15">
      <c r="B60" s="123"/>
      <c r="C60" s="1203" t="s">
        <v>576</v>
      </c>
      <c r="D60" s="1204"/>
      <c r="E60" s="1205"/>
      <c r="F60" s="358">
        <v>833</v>
      </c>
      <c r="G60" s="358">
        <v>685</v>
      </c>
      <c r="H60" s="359">
        <v>487</v>
      </c>
    </row>
    <row r="61" spans="2:8" ht="45.75" customHeight="1" x14ac:dyDescent="0.15">
      <c r="B61" s="123"/>
      <c r="C61" s="1203" t="s">
        <v>577</v>
      </c>
      <c r="D61" s="1204"/>
      <c r="E61" s="1205"/>
      <c r="F61" s="358">
        <v>362</v>
      </c>
      <c r="G61" s="358">
        <v>440</v>
      </c>
      <c r="H61" s="359">
        <v>448</v>
      </c>
    </row>
    <row r="62" spans="2:8" ht="45.75" customHeight="1" thickBot="1" x14ac:dyDescent="0.2">
      <c r="B62" s="124"/>
      <c r="C62" s="1206" t="s">
        <v>578</v>
      </c>
      <c r="D62" s="1207"/>
      <c r="E62" s="1208"/>
      <c r="F62" s="360">
        <v>248</v>
      </c>
      <c r="G62" s="360">
        <v>266</v>
      </c>
      <c r="H62" s="361">
        <v>199</v>
      </c>
    </row>
    <row r="63" spans="2:8" ht="52.5" customHeight="1" thickBot="1" x14ac:dyDescent="0.2">
      <c r="B63" s="125"/>
      <c r="C63" s="1209" t="s">
        <v>49</v>
      </c>
      <c r="D63" s="1209"/>
      <c r="E63" s="1210"/>
      <c r="F63" s="362">
        <v>6046</v>
      </c>
      <c r="G63" s="362">
        <v>5885</v>
      </c>
      <c r="H63" s="363">
        <v>5932</v>
      </c>
    </row>
    <row r="64" spans="2:8" x14ac:dyDescent="0.15"/>
  </sheetData>
  <sheetProtection algorithmName="SHA-512" hashValue="2pZm1KBGiyV1uPCNR/b1HyXlPFg39OQZTP4xTMkgzvosQo5NLW+g7mtcjzQZvataPKIg9S6EEa7kcMSK9HCFrg==" saltValue="B84EANH6Z2nGUNYdRyZ7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114640</v>
      </c>
      <c r="E3" s="144"/>
      <c r="F3" s="145">
        <v>76347</v>
      </c>
      <c r="G3" s="146"/>
      <c r="H3" s="147"/>
    </row>
    <row r="4" spans="1:8" x14ac:dyDescent="0.15">
      <c r="A4" s="148"/>
      <c r="B4" s="149"/>
      <c r="C4" s="150"/>
      <c r="D4" s="151">
        <v>79025</v>
      </c>
      <c r="E4" s="152"/>
      <c r="F4" s="153">
        <v>41762</v>
      </c>
      <c r="G4" s="154"/>
      <c r="H4" s="155"/>
    </row>
    <row r="5" spans="1:8" x14ac:dyDescent="0.15">
      <c r="A5" s="136" t="s">
        <v>527</v>
      </c>
      <c r="B5" s="141"/>
      <c r="C5" s="142"/>
      <c r="D5" s="143">
        <v>92387</v>
      </c>
      <c r="E5" s="144"/>
      <c r="F5" s="145">
        <v>69604</v>
      </c>
      <c r="G5" s="146"/>
      <c r="H5" s="147"/>
    </row>
    <row r="6" spans="1:8" x14ac:dyDescent="0.15">
      <c r="A6" s="148"/>
      <c r="B6" s="149"/>
      <c r="C6" s="150"/>
      <c r="D6" s="151">
        <v>61886</v>
      </c>
      <c r="E6" s="152"/>
      <c r="F6" s="153">
        <v>36247</v>
      </c>
      <c r="G6" s="154"/>
      <c r="H6" s="155"/>
    </row>
    <row r="7" spans="1:8" x14ac:dyDescent="0.15">
      <c r="A7" s="136" t="s">
        <v>528</v>
      </c>
      <c r="B7" s="141"/>
      <c r="C7" s="142"/>
      <c r="D7" s="143">
        <v>112682</v>
      </c>
      <c r="E7" s="144"/>
      <c r="F7" s="145">
        <v>68410</v>
      </c>
      <c r="G7" s="146"/>
      <c r="H7" s="147"/>
    </row>
    <row r="8" spans="1:8" x14ac:dyDescent="0.15">
      <c r="A8" s="148"/>
      <c r="B8" s="149"/>
      <c r="C8" s="150"/>
      <c r="D8" s="151">
        <v>52898</v>
      </c>
      <c r="E8" s="152"/>
      <c r="F8" s="153">
        <v>35086</v>
      </c>
      <c r="G8" s="154"/>
      <c r="H8" s="155"/>
    </row>
    <row r="9" spans="1:8" x14ac:dyDescent="0.15">
      <c r="A9" s="136" t="s">
        <v>529</v>
      </c>
      <c r="B9" s="141"/>
      <c r="C9" s="142"/>
      <c r="D9" s="143">
        <v>135172</v>
      </c>
      <c r="E9" s="144"/>
      <c r="F9" s="145">
        <v>73019</v>
      </c>
      <c r="G9" s="146"/>
      <c r="H9" s="147"/>
    </row>
    <row r="10" spans="1:8" x14ac:dyDescent="0.15">
      <c r="A10" s="148"/>
      <c r="B10" s="149"/>
      <c r="C10" s="150"/>
      <c r="D10" s="151">
        <v>83610</v>
      </c>
      <c r="E10" s="152"/>
      <c r="F10" s="153">
        <v>39427</v>
      </c>
      <c r="G10" s="154"/>
      <c r="H10" s="155"/>
    </row>
    <row r="11" spans="1:8" x14ac:dyDescent="0.15">
      <c r="A11" s="136" t="s">
        <v>530</v>
      </c>
      <c r="B11" s="141"/>
      <c r="C11" s="142"/>
      <c r="D11" s="143">
        <v>98058</v>
      </c>
      <c r="E11" s="144"/>
      <c r="F11" s="145">
        <v>76590</v>
      </c>
      <c r="G11" s="146"/>
      <c r="H11" s="147"/>
    </row>
    <row r="12" spans="1:8" x14ac:dyDescent="0.15">
      <c r="A12" s="148"/>
      <c r="B12" s="149"/>
      <c r="C12" s="156"/>
      <c r="D12" s="151">
        <v>61210</v>
      </c>
      <c r="E12" s="152"/>
      <c r="F12" s="153">
        <v>42387</v>
      </c>
      <c r="G12" s="154"/>
      <c r="H12" s="155"/>
    </row>
    <row r="13" spans="1:8" x14ac:dyDescent="0.15">
      <c r="A13" s="136"/>
      <c r="B13" s="141"/>
      <c r="C13" s="157"/>
      <c r="D13" s="158">
        <v>110588</v>
      </c>
      <c r="E13" s="159"/>
      <c r="F13" s="160">
        <v>72794</v>
      </c>
      <c r="G13" s="161"/>
      <c r="H13" s="147"/>
    </row>
    <row r="14" spans="1:8" x14ac:dyDescent="0.15">
      <c r="A14" s="148"/>
      <c r="B14" s="149"/>
      <c r="C14" s="150"/>
      <c r="D14" s="151">
        <v>67726</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6.87</v>
      </c>
      <c r="C19" s="162">
        <f>ROUND(VALUE(SUBSTITUTE(実質収支比率等に係る経年分析!G$48,"▲","-")),2)</f>
        <v>7.21</v>
      </c>
      <c r="D19" s="162">
        <f>ROUND(VALUE(SUBSTITUTE(実質収支比率等に係る経年分析!H$48,"▲","-")),2)</f>
        <v>6.13</v>
      </c>
      <c r="E19" s="162">
        <f>ROUND(VALUE(SUBSTITUTE(実質収支比率等に係る経年分析!I$48,"▲","-")),2)</f>
        <v>6.07</v>
      </c>
      <c r="F19" s="162">
        <f>ROUND(VALUE(SUBSTITUTE(実質収支比率等に係る経年分析!J$48,"▲","-")),2)</f>
        <v>5.95</v>
      </c>
    </row>
    <row r="20" spans="1:11" x14ac:dyDescent="0.15">
      <c r="A20" s="162" t="s">
        <v>53</v>
      </c>
      <c r="B20" s="162">
        <f>ROUND(VALUE(SUBSTITUTE(実質収支比率等に係る経年分析!F$47,"▲","-")),2)</f>
        <v>9.1300000000000008</v>
      </c>
      <c r="C20" s="162">
        <f>ROUND(VALUE(SUBSTITUTE(実質収支比率等に係る経年分析!G$47,"▲","-")),2)</f>
        <v>10.58</v>
      </c>
      <c r="D20" s="162">
        <f>ROUND(VALUE(SUBSTITUTE(実質収支比率等に係る経年分析!H$47,"▲","-")),2)</f>
        <v>12.85</v>
      </c>
      <c r="E20" s="162">
        <f>ROUND(VALUE(SUBSTITUTE(実質収支比率等に係る経年分析!I$47,"▲","-")),2)</f>
        <v>10.88</v>
      </c>
      <c r="F20" s="162">
        <f>ROUND(VALUE(SUBSTITUTE(実質収支比率等に係る経年分析!J$47,"▲","-")),2)</f>
        <v>12.73</v>
      </c>
    </row>
    <row r="21" spans="1:11" x14ac:dyDescent="0.15">
      <c r="A21" s="162" t="s">
        <v>54</v>
      </c>
      <c r="B21" s="162">
        <f>IF(ISNUMBER(VALUE(SUBSTITUTE(実質収支比率等に係る経年分析!F$49,"▲","-"))),ROUND(VALUE(SUBSTITUTE(実質収支比率等に係る経年分析!F$49,"▲","-")),2),NA())</f>
        <v>-0.49</v>
      </c>
      <c r="C21" s="162">
        <f>IF(ISNUMBER(VALUE(SUBSTITUTE(実質収支比率等に係る経年分析!G$49,"▲","-"))),ROUND(VALUE(SUBSTITUTE(実質収支比率等に係る経年分析!G$49,"▲","-")),2),NA())</f>
        <v>2.16</v>
      </c>
      <c r="D21" s="162">
        <f>IF(ISNUMBER(VALUE(SUBSTITUTE(実質収支比率等に係る経年分析!H$49,"▲","-"))),ROUND(VALUE(SUBSTITUTE(実質収支比率等に係る経年分析!H$49,"▲","-")),2),NA())</f>
        <v>0.7</v>
      </c>
      <c r="E21" s="162">
        <f>IF(ISNUMBER(VALUE(SUBSTITUTE(実質収支比率等に係る経年分析!I$49,"▲","-"))),ROUND(VALUE(SUBSTITUTE(実質収支比率等に係る経年分析!I$49,"▲","-")),2),NA())</f>
        <v>-2.0699999999999998</v>
      </c>
      <c r="F21" s="162">
        <f>IF(ISNUMBER(VALUE(SUBSTITUTE(実質収支比率等に係る経年分析!J$49,"▲","-"))),ROUND(VALUE(SUBSTITUTE(実質収支比率等に係る経年分析!J$49,"▲","-")),2),NA())</f>
        <v>2.14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国民健康保険特別会計（直営診療施設勘定）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5.87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8.24</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0.72</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4155</v>
      </c>
      <c r="E42" s="164"/>
      <c r="F42" s="164"/>
      <c r="G42" s="164">
        <f>'実質公債費比率（分子）の構造'!L$52</f>
        <v>4005</v>
      </c>
      <c r="H42" s="164"/>
      <c r="I42" s="164"/>
      <c r="J42" s="164">
        <f>'実質公債費比率（分子）の構造'!M$52</f>
        <v>3873</v>
      </c>
      <c r="K42" s="164"/>
      <c r="L42" s="164"/>
      <c r="M42" s="164">
        <f>'実質公債費比率（分子）の構造'!N$52</f>
        <v>3719</v>
      </c>
      <c r="N42" s="164"/>
      <c r="O42" s="164"/>
      <c r="P42" s="164">
        <f>'実質公債費比率（分子）の構造'!O$52</f>
        <v>3511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2</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2056</v>
      </c>
      <c r="C46" s="164"/>
      <c r="D46" s="164"/>
      <c r="E46" s="164">
        <f>'実質公債費比率（分子）の構造'!L$48</f>
        <v>1885</v>
      </c>
      <c r="F46" s="164"/>
      <c r="G46" s="164"/>
      <c r="H46" s="164">
        <f>'実質公債費比率（分子）の構造'!M$48</f>
        <v>1839</v>
      </c>
      <c r="I46" s="164"/>
      <c r="J46" s="164"/>
      <c r="K46" s="164">
        <f>'実質公債費比率（分子）の構造'!N$48</f>
        <v>1787</v>
      </c>
      <c r="L46" s="164"/>
      <c r="M46" s="164"/>
      <c r="N46" s="164">
        <f>'実質公債費比率（分子）の構造'!O$48</f>
        <v>1711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3811</v>
      </c>
      <c r="C49" s="164"/>
      <c r="D49" s="164"/>
      <c r="E49" s="164">
        <f>'実質公債費比率（分子）の構造'!L$45</f>
        <v>3689</v>
      </c>
      <c r="F49" s="164"/>
      <c r="G49" s="164"/>
      <c r="H49" s="164">
        <f>'実質公債費比率（分子）の構造'!M$45</f>
        <v>3599</v>
      </c>
      <c r="I49" s="164"/>
      <c r="J49" s="164"/>
      <c r="K49" s="164">
        <f>'実質公債費比率（分子）の構造'!N$45</f>
        <v>3545</v>
      </c>
      <c r="L49" s="164"/>
      <c r="M49" s="164"/>
      <c r="N49" s="164">
        <f>'実質公債費比率（分子）の構造'!O$45</f>
        <v>3547</v>
      </c>
      <c r="O49" s="164"/>
      <c r="P49" s="164"/>
    </row>
    <row r="50" spans="1:16" x14ac:dyDescent="0.15">
      <c r="A50" s="164" t="s">
        <v>67</v>
      </c>
      <c r="B50" s="164" t="e">
        <f>NA()</f>
        <v>#N/A</v>
      </c>
      <c r="C50" s="164">
        <f>IF(ISNUMBER('実質公債費比率（分子）の構造'!K$53),'実質公債費比率（分子）の構造'!K$53,NA())</f>
        <v>1714</v>
      </c>
      <c r="D50" s="164" t="e">
        <f>NA()</f>
        <v>#N/A</v>
      </c>
      <c r="E50" s="164" t="e">
        <f>NA()</f>
        <v>#N/A</v>
      </c>
      <c r="F50" s="164">
        <f>IF(ISNUMBER('実質公債費比率（分子）の構造'!L$53),'実質公債費比率（分子）の構造'!L$53,NA())</f>
        <v>1571</v>
      </c>
      <c r="G50" s="164" t="e">
        <f>NA()</f>
        <v>#N/A</v>
      </c>
      <c r="H50" s="164" t="e">
        <f>NA()</f>
        <v>#N/A</v>
      </c>
      <c r="I50" s="164">
        <f>IF(ISNUMBER('実質公債費比率（分子）の構造'!M$53),'実質公債費比率（分子）の構造'!M$53,NA())</f>
        <v>1568</v>
      </c>
      <c r="J50" s="164" t="e">
        <f>NA()</f>
        <v>#N/A</v>
      </c>
      <c r="K50" s="164" t="e">
        <f>NA()</f>
        <v>#N/A</v>
      </c>
      <c r="L50" s="164">
        <f>IF(ISNUMBER('実質公債費比率（分子）の構造'!N$53),'実質公債費比率（分子）の構造'!N$53,NA())</f>
        <v>1617</v>
      </c>
      <c r="M50" s="164" t="e">
        <f>NA()</f>
        <v>#N/A</v>
      </c>
      <c r="N50" s="164" t="e">
        <f>NA()</f>
        <v>#N/A</v>
      </c>
      <c r="O50" s="164">
        <f>IF(ISNUMBER('実質公債費比率（分子）の構造'!O$53),'実質公債費比率（分子）の構造'!O$53,NA())</f>
        <v>1749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35100</v>
      </c>
      <c r="E56" s="163"/>
      <c r="F56" s="163"/>
      <c r="G56" s="163">
        <f>'将来負担比率（分子）の構造'!J$52</f>
        <v>33044</v>
      </c>
      <c r="H56" s="163"/>
      <c r="I56" s="163"/>
      <c r="J56" s="163">
        <f>'将来負担比率（分子）の構造'!K$52</f>
        <v>30519</v>
      </c>
      <c r="K56" s="163"/>
      <c r="L56" s="163"/>
      <c r="M56" s="163">
        <f>'将来負担比率（分子）の構造'!L$52</f>
        <v>29717</v>
      </c>
      <c r="N56" s="163"/>
      <c r="O56" s="163"/>
      <c r="P56" s="163">
        <f>'将来負担比率（分子）の構造'!M$52</f>
        <v>27879</v>
      </c>
    </row>
    <row r="57" spans="1:16" x14ac:dyDescent="0.15">
      <c r="A57" s="163" t="s">
        <v>42</v>
      </c>
      <c r="B57" s="163"/>
      <c r="C57" s="163"/>
      <c r="D57" s="163">
        <f>'将来負担比率（分子）の構造'!I$51</f>
        <v>243</v>
      </c>
      <c r="E57" s="163"/>
      <c r="F57" s="163"/>
      <c r="G57" s="163">
        <f>'将来負担比率（分子）の構造'!J$51</f>
        <v>193</v>
      </c>
      <c r="H57" s="163"/>
      <c r="I57" s="163"/>
      <c r="J57" s="163">
        <f>'将来負担比率（分子）の構造'!K$51</f>
        <v>154</v>
      </c>
      <c r="K57" s="163"/>
      <c r="L57" s="163"/>
      <c r="M57" s="163">
        <f>'将来負担比率（分子）の構造'!L$51</f>
        <v>120</v>
      </c>
      <c r="N57" s="163"/>
      <c r="O57" s="163"/>
      <c r="P57" s="163">
        <f>'将来負担比率（分子）の構造'!M$51</f>
        <v>92</v>
      </c>
    </row>
    <row r="58" spans="1:16" x14ac:dyDescent="0.15">
      <c r="A58" s="163" t="s">
        <v>41</v>
      </c>
      <c r="B58" s="163"/>
      <c r="C58" s="163"/>
      <c r="D58" s="163">
        <f>'将来負担比率（分子）の構造'!I$50</f>
        <v>5699</v>
      </c>
      <c r="E58" s="163"/>
      <c r="F58" s="163"/>
      <c r="G58" s="163">
        <f>'将来負担比率（分子）の構造'!J$50</f>
        <v>6305</v>
      </c>
      <c r="H58" s="163"/>
      <c r="I58" s="163"/>
      <c r="J58" s="163">
        <f>'将来負担比率（分子）の構造'!K$50</f>
        <v>6609</v>
      </c>
      <c r="K58" s="163"/>
      <c r="L58" s="163"/>
      <c r="M58" s="163">
        <f>'将来負担比率（分子）の構造'!L$50</f>
        <v>6428</v>
      </c>
      <c r="N58" s="163"/>
      <c r="O58" s="163"/>
      <c r="P58" s="163">
        <f>'将来負担比率（分子）の構造'!M$50</f>
        <v>6245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1227</v>
      </c>
      <c r="C62" s="163"/>
      <c r="D62" s="163"/>
      <c r="E62" s="163">
        <f>'将来負担比率（分子）の構造'!J$45</f>
        <v>1193</v>
      </c>
      <c r="F62" s="163"/>
      <c r="G62" s="163"/>
      <c r="H62" s="163">
        <f>'将来負担比率（分子）の構造'!K$45</f>
        <v>1196</v>
      </c>
      <c r="I62" s="163"/>
      <c r="J62" s="163"/>
      <c r="K62" s="163">
        <f>'将来負担比率（分子）の構造'!L$45</f>
        <v>1374</v>
      </c>
      <c r="L62" s="163"/>
      <c r="M62" s="163"/>
      <c r="N62" s="163">
        <f>'将来負担比率（分子）の構造'!M$45</f>
        <v>1178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20090</v>
      </c>
      <c r="C64" s="163"/>
      <c r="D64" s="163"/>
      <c r="E64" s="163">
        <f>'将来負担比率（分子）の構造'!J$43</f>
        <v>18984</v>
      </c>
      <c r="F64" s="163"/>
      <c r="G64" s="163"/>
      <c r="H64" s="163">
        <f>'将来負担比率（分子）の構造'!K$43</f>
        <v>17676</v>
      </c>
      <c r="I64" s="163"/>
      <c r="J64" s="163"/>
      <c r="K64" s="163">
        <f>'将来負担比率（分子）の構造'!L$43</f>
        <v>16849</v>
      </c>
      <c r="L64" s="163"/>
      <c r="M64" s="163"/>
      <c r="N64" s="163">
        <f>'将来負担比率（分子）の構造'!M$43</f>
        <v>15210</v>
      </c>
      <c r="O64" s="163"/>
      <c r="P64" s="163"/>
    </row>
    <row r="65" spans="1:16" x14ac:dyDescent="0.15">
      <c r="A65" s="163" t="s">
        <v>32</v>
      </c>
      <c r="B65" s="163">
        <f>'将来負担比率（分子）の構造'!I$42</f>
        <v>11</v>
      </c>
      <c r="C65" s="163"/>
      <c r="D65" s="163"/>
      <c r="E65" s="163">
        <f>'将来負担比率（分子）の構造'!J$42</f>
        <v>9</v>
      </c>
      <c r="F65" s="163"/>
      <c r="G65" s="163"/>
      <c r="H65" s="163">
        <f>'将来負担比率（分子）の構造'!K$42</f>
        <v>8</v>
      </c>
      <c r="I65" s="163"/>
      <c r="J65" s="163"/>
      <c r="K65" s="163">
        <f>'将来負担比率（分子）の構造'!L$42</f>
        <v>6</v>
      </c>
      <c r="L65" s="163"/>
      <c r="M65" s="163"/>
      <c r="N65" s="163">
        <f>'将来負担比率（分子）の構造'!M$42</f>
        <v>5</v>
      </c>
      <c r="O65" s="163"/>
      <c r="P65" s="163"/>
    </row>
    <row r="66" spans="1:16" x14ac:dyDescent="0.15">
      <c r="A66" s="163" t="s">
        <v>31</v>
      </c>
      <c r="B66" s="163">
        <f>'将来負担比率（分子）の構造'!I$41</f>
        <v>31312</v>
      </c>
      <c r="C66" s="163"/>
      <c r="D66" s="163"/>
      <c r="E66" s="163">
        <f>'将来負担比率（分子）の構造'!J$41</f>
        <v>29813</v>
      </c>
      <c r="F66" s="163"/>
      <c r="G66" s="163"/>
      <c r="H66" s="163">
        <f>'将来負担比率（分子）の構造'!K$41</f>
        <v>28299</v>
      </c>
      <c r="I66" s="163"/>
      <c r="J66" s="163"/>
      <c r="K66" s="163">
        <f>'将来負担比率（分子）の構造'!L$41</f>
        <v>27765</v>
      </c>
      <c r="L66" s="163"/>
      <c r="M66" s="163"/>
      <c r="N66" s="163">
        <f>'将来負担比率（分子）の構造'!M$41</f>
        <v>26492</v>
      </c>
      <c r="O66" s="163"/>
      <c r="P66" s="163"/>
    </row>
    <row r="67" spans="1:16" x14ac:dyDescent="0.15">
      <c r="A67" s="163" t="s">
        <v>71</v>
      </c>
      <c r="B67" s="163" t="e">
        <f>NA()</f>
        <v>#N/A</v>
      </c>
      <c r="C67" s="163">
        <f>IF(ISNUMBER('将来負担比率（分子）の構造'!I$53), IF('将来負担比率（分子）の構造'!I$53 &lt; 0, 0, '将来負担比率（分子）の構造'!I$53), NA())</f>
        <v>11596</v>
      </c>
      <c r="D67" s="163" t="e">
        <f>NA()</f>
        <v>#N/A</v>
      </c>
      <c r="E67" s="163" t="e">
        <f>NA()</f>
        <v>#N/A</v>
      </c>
      <c r="F67" s="163">
        <f>IF(ISNUMBER('将来負担比率（分子）の構造'!J$53), IF('将来負担比率（分子）の構造'!J$53 &lt; 0, 0, '将来負担比率（分子）の構造'!J$53), NA())</f>
        <v>10457</v>
      </c>
      <c r="G67" s="163" t="e">
        <f>NA()</f>
        <v>#N/A</v>
      </c>
      <c r="H67" s="163" t="e">
        <f>NA()</f>
        <v>#N/A</v>
      </c>
      <c r="I67" s="163">
        <f>IF(ISNUMBER('将来負担比率（分子）の構造'!K$53), IF('将来負担比率（分子）の構造'!K$53 &lt; 0, 0, '将来負担比率（分子）の構造'!K$53), NA())</f>
        <v>9897</v>
      </c>
      <c r="J67" s="163" t="e">
        <f>NA()</f>
        <v>#N/A</v>
      </c>
      <c r="K67" s="163" t="e">
        <f>NA()</f>
        <v>#N/A</v>
      </c>
      <c r="L67" s="163">
        <f>IF(ISNUMBER('将来負担比率（分子）の構造'!L$53), IF('将来負担比率（分子）の構造'!L$53 &lt; 0, 0, '将来負担比率（分子）の構造'!L$53), NA())</f>
        <v>9728</v>
      </c>
      <c r="M67" s="163" t="e">
        <f>NA()</f>
        <v>#N/A</v>
      </c>
      <c r="N67" s="163" t="e">
        <f>NA()</f>
        <v>#N/A</v>
      </c>
      <c r="O67" s="163">
        <f>IF(ISNUMBER('将来負担比率（分子）の構造'!M$53), IF('将来負担比率（分子）の構造'!M$53 &lt; 0, 0, '将来負担比率（分子）の構造'!M$53), NA())</f>
        <v>8667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2306</v>
      </c>
      <c r="C72" s="167">
        <f>基金残高に係る経年分析!G55</f>
        <v>1948</v>
      </c>
      <c r="D72" s="167">
        <f>基金残高に係る経年分析!H55</f>
        <v>2338</v>
      </c>
    </row>
    <row r="73" spans="1:16" x14ac:dyDescent="0.15">
      <c r="A73" s="166" t="s">
        <v>74</v>
      </c>
      <c r="B73" s="167">
        <f>基金残高に係る経年分析!F56</f>
        <v>229</v>
      </c>
      <c r="C73" s="167">
        <f>基金残高に係る経年分析!G56</f>
        <v>306</v>
      </c>
      <c r="D73" s="167">
        <f>基金残高に係る経年分析!H56</f>
        <v>397</v>
      </c>
    </row>
    <row r="74" spans="1:16" x14ac:dyDescent="0.15">
      <c r="A74" s="166" t="s">
        <v>75</v>
      </c>
      <c r="B74" s="167">
        <f>基金残高に係る経年分析!F57</f>
        <v>3511</v>
      </c>
      <c r="C74" s="167">
        <f>基金残高に係る経年分析!G57</f>
        <v>3630</v>
      </c>
      <c r="D74" s="167">
        <f>基金残高に係る経年分析!H57</f>
        <v>3197</v>
      </c>
    </row>
  </sheetData>
  <sheetProtection algorithmName="SHA-512" hashValue="66s1jqEhjxhA2ZYxkmdTbadZxfkCexp4itn1QDapyly0xte5fyQTXMkAnwzs1jZMRn5f8KojqrhALFp2px+/yA==" saltValue="cGGqq+CchAU9naWOngA/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4857632</v>
      </c>
      <c r="S5" s="613"/>
      <c r="T5" s="613"/>
      <c r="U5" s="613"/>
      <c r="V5" s="613"/>
      <c r="W5" s="613"/>
      <c r="X5" s="613"/>
      <c r="Y5" s="614"/>
      <c r="Z5" s="615">
        <v>15</v>
      </c>
      <c r="AA5" s="615"/>
      <c r="AB5" s="615"/>
      <c r="AC5" s="615"/>
      <c r="AD5" s="616">
        <v>4857632</v>
      </c>
      <c r="AE5" s="616"/>
      <c r="AF5" s="616"/>
      <c r="AG5" s="616"/>
      <c r="AH5" s="616"/>
      <c r="AI5" s="616"/>
      <c r="AJ5" s="616"/>
      <c r="AK5" s="616"/>
      <c r="AL5" s="617">
        <v>26.3</v>
      </c>
      <c r="AM5" s="618"/>
      <c r="AN5" s="618"/>
      <c r="AO5" s="619"/>
      <c r="AP5" s="609" t="s">
        <v>217</v>
      </c>
      <c r="AQ5" s="610"/>
      <c r="AR5" s="610"/>
      <c r="AS5" s="610"/>
      <c r="AT5" s="610"/>
      <c r="AU5" s="610"/>
      <c r="AV5" s="610"/>
      <c r="AW5" s="610"/>
      <c r="AX5" s="610"/>
      <c r="AY5" s="610"/>
      <c r="AZ5" s="610"/>
      <c r="BA5" s="610"/>
      <c r="BB5" s="610"/>
      <c r="BC5" s="610"/>
      <c r="BD5" s="610"/>
      <c r="BE5" s="610"/>
      <c r="BF5" s="611"/>
      <c r="BG5" s="623">
        <v>4828012</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598954</v>
      </c>
      <c r="S6" s="624"/>
      <c r="T6" s="624"/>
      <c r="U6" s="624"/>
      <c r="V6" s="624"/>
      <c r="W6" s="624"/>
      <c r="X6" s="624"/>
      <c r="Y6" s="625"/>
      <c r="Z6" s="626">
        <v>1.9</v>
      </c>
      <c r="AA6" s="626"/>
      <c r="AB6" s="626"/>
      <c r="AC6" s="626"/>
      <c r="AD6" s="627">
        <v>598954</v>
      </c>
      <c r="AE6" s="627"/>
      <c r="AF6" s="627"/>
      <c r="AG6" s="627"/>
      <c r="AH6" s="627"/>
      <c r="AI6" s="627"/>
      <c r="AJ6" s="627"/>
      <c r="AK6" s="627"/>
      <c r="AL6" s="628">
        <v>3.2</v>
      </c>
      <c r="AM6" s="629"/>
      <c r="AN6" s="629"/>
      <c r="AO6" s="630"/>
      <c r="AP6" s="620" t="s">
        <v>222</v>
      </c>
      <c r="AQ6" s="621"/>
      <c r="AR6" s="621"/>
      <c r="AS6" s="621"/>
      <c r="AT6" s="621"/>
      <c r="AU6" s="621"/>
      <c r="AV6" s="621"/>
      <c r="AW6" s="621"/>
      <c r="AX6" s="621"/>
      <c r="AY6" s="621"/>
      <c r="AZ6" s="621"/>
      <c r="BA6" s="621"/>
      <c r="BB6" s="621"/>
      <c r="BC6" s="621"/>
      <c r="BD6" s="621"/>
      <c r="BE6" s="621"/>
      <c r="BF6" s="622"/>
      <c r="BG6" s="623">
        <v>4828012</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160715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160681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1994</v>
      </c>
      <c r="S7" s="624"/>
      <c r="T7" s="624"/>
      <c r="U7" s="624"/>
      <c r="V7" s="624"/>
      <c r="W7" s="624"/>
      <c r="X7" s="624"/>
      <c r="Y7" s="625"/>
      <c r="Z7" s="626">
        <v>0</v>
      </c>
      <c r="AA7" s="626"/>
      <c r="AB7" s="626"/>
      <c r="AC7" s="626"/>
      <c r="AD7" s="627">
        <v>1994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1831373</v>
      </c>
      <c r="BH7" s="624"/>
      <c r="BI7" s="624"/>
      <c r="BJ7" s="624"/>
      <c r="BK7" s="624"/>
      <c r="BL7" s="624"/>
      <c r="BM7" s="624"/>
      <c r="BN7" s="625"/>
      <c r="BO7" s="626">
        <v>37.700000000000003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4924839</v>
      </c>
      <c r="CS7" s="624"/>
      <c r="CT7" s="624"/>
      <c r="CU7" s="624"/>
      <c r="CV7" s="624"/>
      <c r="CW7" s="624"/>
      <c r="CX7" s="624"/>
      <c r="CY7" s="625"/>
      <c r="CZ7" s="626">
        <v>15.8</v>
      </c>
      <c r="DA7" s="626"/>
      <c r="DB7" s="626"/>
      <c r="DC7" s="626"/>
      <c r="DD7" s="632">
        <v>591262</v>
      </c>
      <c r="DE7" s="624"/>
      <c r="DF7" s="624"/>
      <c r="DG7" s="624"/>
      <c r="DH7" s="624"/>
      <c r="DI7" s="624"/>
      <c r="DJ7" s="624"/>
      <c r="DK7" s="624"/>
      <c r="DL7" s="624"/>
      <c r="DM7" s="624"/>
      <c r="DN7" s="624"/>
      <c r="DO7" s="624"/>
      <c r="DP7" s="625"/>
      <c r="DQ7" s="632">
        <v>3497146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42516</v>
      </c>
      <c r="S8" s="624"/>
      <c r="T8" s="624"/>
      <c r="U8" s="624"/>
      <c r="V8" s="624"/>
      <c r="W8" s="624"/>
      <c r="X8" s="624"/>
      <c r="Y8" s="625"/>
      <c r="Z8" s="626">
        <v>0.1</v>
      </c>
      <c r="AA8" s="626"/>
      <c r="AB8" s="626"/>
      <c r="AC8" s="626"/>
      <c r="AD8" s="627">
        <v>42516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67481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6833899</v>
      </c>
      <c r="CS8" s="624"/>
      <c r="CT8" s="624"/>
      <c r="CU8" s="624"/>
      <c r="CV8" s="624"/>
      <c r="CW8" s="624"/>
      <c r="CX8" s="624"/>
      <c r="CY8" s="625"/>
      <c r="CZ8" s="626">
        <v>21.9</v>
      </c>
      <c r="DA8" s="626"/>
      <c r="DB8" s="626"/>
      <c r="DC8" s="626"/>
      <c r="DD8" s="632">
        <v>49975</v>
      </c>
      <c r="DE8" s="624"/>
      <c r="DF8" s="624"/>
      <c r="DG8" s="624"/>
      <c r="DH8" s="624"/>
      <c r="DI8" s="624"/>
      <c r="DJ8" s="624"/>
      <c r="DK8" s="624"/>
      <c r="DL8" s="624"/>
      <c r="DM8" s="624"/>
      <c r="DN8" s="624"/>
      <c r="DO8" s="624"/>
      <c r="DP8" s="625"/>
      <c r="DQ8" s="632">
        <v>4111371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54664</v>
      </c>
      <c r="S9" s="624"/>
      <c r="T9" s="624"/>
      <c r="U9" s="624"/>
      <c r="V9" s="624"/>
      <c r="W9" s="624"/>
      <c r="X9" s="624"/>
      <c r="Y9" s="625"/>
      <c r="Z9" s="626">
        <v>0.2</v>
      </c>
      <c r="AA9" s="626"/>
      <c r="AB9" s="626"/>
      <c r="AC9" s="626"/>
      <c r="AD9" s="627">
        <v>54664</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1495943</v>
      </c>
      <c r="BH9" s="624"/>
      <c r="BI9" s="624"/>
      <c r="BJ9" s="624"/>
      <c r="BK9" s="624"/>
      <c r="BL9" s="624"/>
      <c r="BM9" s="624"/>
      <c r="BN9" s="625"/>
      <c r="BO9" s="626">
        <v>30.8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3959175</v>
      </c>
      <c r="CS9" s="624"/>
      <c r="CT9" s="624"/>
      <c r="CU9" s="624"/>
      <c r="CV9" s="624"/>
      <c r="CW9" s="624"/>
      <c r="CX9" s="624"/>
      <c r="CY9" s="625"/>
      <c r="CZ9" s="626">
        <v>12.7</v>
      </c>
      <c r="DA9" s="626"/>
      <c r="DB9" s="626"/>
      <c r="DC9" s="626"/>
      <c r="DD9" s="632">
        <v>284640</v>
      </c>
      <c r="DE9" s="624"/>
      <c r="DF9" s="624"/>
      <c r="DG9" s="624"/>
      <c r="DH9" s="624"/>
      <c r="DI9" s="624"/>
      <c r="DJ9" s="624"/>
      <c r="DK9" s="624"/>
      <c r="DL9" s="624"/>
      <c r="DM9" s="624"/>
      <c r="DN9" s="624"/>
      <c r="DO9" s="624"/>
      <c r="DP9" s="625"/>
      <c r="DQ9" s="632">
        <v>3644339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121253</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1038357</v>
      </c>
      <c r="S11" s="624"/>
      <c r="T11" s="624"/>
      <c r="U11" s="624"/>
      <c r="V11" s="624"/>
      <c r="W11" s="624"/>
      <c r="X11" s="624"/>
      <c r="Y11" s="625"/>
      <c r="Z11" s="628">
        <v>3.2</v>
      </c>
      <c r="AA11" s="629"/>
      <c r="AB11" s="629"/>
      <c r="AC11" s="635"/>
      <c r="AD11" s="632">
        <v>1038357</v>
      </c>
      <c r="AE11" s="624"/>
      <c r="AF11" s="624"/>
      <c r="AG11" s="624"/>
      <c r="AH11" s="624"/>
      <c r="AI11" s="624"/>
      <c r="AJ11" s="624"/>
      <c r="AK11" s="625"/>
      <c r="AL11" s="628">
        <v>5.6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146696</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2509216</v>
      </c>
      <c r="CS11" s="624"/>
      <c r="CT11" s="624"/>
      <c r="CU11" s="624"/>
      <c r="CV11" s="624"/>
      <c r="CW11" s="624"/>
      <c r="CX11" s="624"/>
      <c r="CY11" s="625"/>
      <c r="CZ11" s="626">
        <v>8.1</v>
      </c>
      <c r="DA11" s="626"/>
      <c r="DB11" s="626"/>
      <c r="DC11" s="626"/>
      <c r="DD11" s="632">
        <v>829651</v>
      </c>
      <c r="DE11" s="624"/>
      <c r="DF11" s="624"/>
      <c r="DG11" s="624"/>
      <c r="DH11" s="624"/>
      <c r="DI11" s="624"/>
      <c r="DJ11" s="624"/>
      <c r="DK11" s="624"/>
      <c r="DL11" s="624"/>
      <c r="DM11" s="624"/>
      <c r="DN11" s="624"/>
      <c r="DO11" s="624"/>
      <c r="DP11" s="625"/>
      <c r="DQ11" s="632">
        <v>1402948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14152</v>
      </c>
      <c r="S12" s="624"/>
      <c r="T12" s="624"/>
      <c r="U12" s="624"/>
      <c r="V12" s="624"/>
      <c r="W12" s="624"/>
      <c r="X12" s="624"/>
      <c r="Y12" s="625"/>
      <c r="Z12" s="626">
        <v>0</v>
      </c>
      <c r="AA12" s="626"/>
      <c r="AB12" s="626"/>
      <c r="AC12" s="626"/>
      <c r="AD12" s="627">
        <v>14152</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2557250</v>
      </c>
      <c r="BH12" s="624"/>
      <c r="BI12" s="624"/>
      <c r="BJ12" s="624"/>
      <c r="BK12" s="624"/>
      <c r="BL12" s="624"/>
      <c r="BM12" s="624"/>
      <c r="BN12" s="625"/>
      <c r="BO12" s="626">
        <v>52.6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819546</v>
      </c>
      <c r="CS12" s="624"/>
      <c r="CT12" s="624"/>
      <c r="CU12" s="624"/>
      <c r="CV12" s="624"/>
      <c r="CW12" s="624"/>
      <c r="CX12" s="624"/>
      <c r="CY12" s="625"/>
      <c r="CZ12" s="626">
        <v>2.6</v>
      </c>
      <c r="DA12" s="626"/>
      <c r="DB12" s="626"/>
      <c r="DC12" s="626"/>
      <c r="DD12" s="632">
        <v>94997</v>
      </c>
      <c r="DE12" s="624"/>
      <c r="DF12" s="624"/>
      <c r="DG12" s="624"/>
      <c r="DH12" s="624"/>
      <c r="DI12" s="624"/>
      <c r="DJ12" s="624"/>
      <c r="DK12" s="624"/>
      <c r="DL12" s="624"/>
      <c r="DM12" s="624"/>
      <c r="DN12" s="624"/>
      <c r="DO12" s="624"/>
      <c r="DP12" s="625"/>
      <c r="DQ12" s="632">
        <v>294721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2687</v>
      </c>
      <c r="S13" s="624"/>
      <c r="T13" s="624"/>
      <c r="U13" s="624"/>
      <c r="V13" s="624"/>
      <c r="W13" s="624"/>
      <c r="X13" s="624"/>
      <c r="Y13" s="625"/>
      <c r="Z13" s="626">
        <v>0</v>
      </c>
      <c r="AA13" s="626"/>
      <c r="AB13" s="626"/>
      <c r="AC13" s="626"/>
      <c r="AD13" s="627">
        <v>2687</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2554901</v>
      </c>
      <c r="BH13" s="624"/>
      <c r="BI13" s="624"/>
      <c r="BJ13" s="624"/>
      <c r="BK13" s="624"/>
      <c r="BL13" s="624"/>
      <c r="BM13" s="624"/>
      <c r="BN13" s="625"/>
      <c r="BO13" s="626">
        <v>52.6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4634394</v>
      </c>
      <c r="CS13" s="624"/>
      <c r="CT13" s="624"/>
      <c r="CU13" s="624"/>
      <c r="CV13" s="624"/>
      <c r="CW13" s="624"/>
      <c r="CX13" s="624"/>
      <c r="CY13" s="625"/>
      <c r="CZ13" s="626">
        <v>14.9</v>
      </c>
      <c r="DA13" s="626"/>
      <c r="DB13" s="626"/>
      <c r="DC13" s="626"/>
      <c r="DD13" s="632">
        <v>1382859</v>
      </c>
      <c r="DE13" s="624"/>
      <c r="DF13" s="624"/>
      <c r="DG13" s="624"/>
      <c r="DH13" s="624"/>
      <c r="DI13" s="624"/>
      <c r="DJ13" s="624"/>
      <c r="DK13" s="624"/>
      <c r="DL13" s="624"/>
      <c r="DM13" s="624"/>
      <c r="DN13" s="624"/>
      <c r="DO13" s="624"/>
      <c r="DP13" s="625"/>
      <c r="DQ13" s="632">
        <v>2881027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177832</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1089821</v>
      </c>
      <c r="CS14" s="624"/>
      <c r="CT14" s="624"/>
      <c r="CU14" s="624"/>
      <c r="CV14" s="624"/>
      <c r="CW14" s="624"/>
      <c r="CX14" s="624"/>
      <c r="CY14" s="625"/>
      <c r="CZ14" s="626">
        <v>3.5</v>
      </c>
      <c r="DA14" s="626"/>
      <c r="DB14" s="626"/>
      <c r="DC14" s="626"/>
      <c r="DD14" s="632">
        <v>167389</v>
      </c>
      <c r="DE14" s="624"/>
      <c r="DF14" s="624"/>
      <c r="DG14" s="624"/>
      <c r="DH14" s="624"/>
      <c r="DI14" s="624"/>
      <c r="DJ14" s="624"/>
      <c r="DK14" s="624"/>
      <c r="DL14" s="624"/>
      <c r="DM14" s="624"/>
      <c r="DN14" s="624"/>
      <c r="DO14" s="624"/>
      <c r="DP14" s="625"/>
      <c r="DQ14" s="632">
        <v>829786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45653</v>
      </c>
      <c r="S15" s="624"/>
      <c r="T15" s="624"/>
      <c r="U15" s="624"/>
      <c r="V15" s="624"/>
      <c r="W15" s="624"/>
      <c r="X15" s="624"/>
      <c r="Y15" s="625"/>
      <c r="Z15" s="626">
        <v>0.1</v>
      </c>
      <c r="AA15" s="626"/>
      <c r="AB15" s="626"/>
      <c r="AC15" s="626"/>
      <c r="AD15" s="627">
        <v>45653</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261557</v>
      </c>
      <c r="BH15" s="624"/>
      <c r="BI15" s="624"/>
      <c r="BJ15" s="624"/>
      <c r="BK15" s="624"/>
      <c r="BL15" s="624"/>
      <c r="BM15" s="624"/>
      <c r="BN15" s="625"/>
      <c r="BO15" s="626">
        <v>5.4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2508151</v>
      </c>
      <c r="CS15" s="624"/>
      <c r="CT15" s="624"/>
      <c r="CU15" s="624"/>
      <c r="CV15" s="624"/>
      <c r="CW15" s="624"/>
      <c r="CX15" s="624"/>
      <c r="CY15" s="625"/>
      <c r="CZ15" s="626">
        <v>8</v>
      </c>
      <c r="DA15" s="626"/>
      <c r="DB15" s="626"/>
      <c r="DC15" s="626"/>
      <c r="DD15" s="632">
        <v>298771</v>
      </c>
      <c r="DE15" s="624"/>
      <c r="DF15" s="624"/>
      <c r="DG15" s="624"/>
      <c r="DH15" s="624"/>
      <c r="DI15" s="624"/>
      <c r="DJ15" s="624"/>
      <c r="DK15" s="624"/>
      <c r="DL15" s="624"/>
      <c r="DM15" s="624"/>
      <c r="DN15" s="624"/>
      <c r="DO15" s="624"/>
      <c r="DP15" s="625"/>
      <c r="DQ15" s="632">
        <v>1794878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99311</v>
      </c>
      <c r="S16" s="624"/>
      <c r="T16" s="624"/>
      <c r="U16" s="624"/>
      <c r="V16" s="624"/>
      <c r="W16" s="624"/>
      <c r="X16" s="624"/>
      <c r="Y16" s="625"/>
      <c r="Z16" s="626">
        <v>0.3</v>
      </c>
      <c r="AA16" s="626"/>
      <c r="AB16" s="626"/>
      <c r="AC16" s="626"/>
      <c r="AD16" s="627">
        <v>99311</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177737</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54770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201476</v>
      </c>
      <c r="S17" s="624"/>
      <c r="T17" s="624"/>
      <c r="U17" s="624"/>
      <c r="V17" s="624"/>
      <c r="W17" s="624"/>
      <c r="X17" s="624"/>
      <c r="Y17" s="625"/>
      <c r="Z17" s="626">
        <v>0.6</v>
      </c>
      <c r="AA17" s="626"/>
      <c r="AB17" s="626"/>
      <c r="AC17" s="626"/>
      <c r="AD17" s="627">
        <v>201476</v>
      </c>
      <c r="AE17" s="627"/>
      <c r="AF17" s="627"/>
      <c r="AG17" s="627"/>
      <c r="AH17" s="627"/>
      <c r="AI17" s="627"/>
      <c r="AJ17" s="627"/>
      <c r="AK17" s="627"/>
      <c r="AL17" s="628">
        <v>1.1000000000000001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3546697</v>
      </c>
      <c r="CS17" s="624"/>
      <c r="CT17" s="624"/>
      <c r="CU17" s="624"/>
      <c r="CV17" s="624"/>
      <c r="CW17" s="624"/>
      <c r="CX17" s="624"/>
      <c r="CY17" s="625"/>
      <c r="CZ17" s="626">
        <v>11.4</v>
      </c>
      <c r="DA17" s="626"/>
      <c r="DB17" s="626"/>
      <c r="DC17" s="626"/>
      <c r="DD17" s="632" t="s">
        <v>122</v>
      </c>
      <c r="DE17" s="624"/>
      <c r="DF17" s="624"/>
      <c r="DG17" s="624"/>
      <c r="DH17" s="624"/>
      <c r="DI17" s="624"/>
      <c r="DJ17" s="624"/>
      <c r="DK17" s="624"/>
      <c r="DL17" s="624"/>
      <c r="DM17" s="624"/>
      <c r="DN17" s="624"/>
      <c r="DO17" s="624"/>
      <c r="DP17" s="625"/>
      <c r="DQ17" s="632">
        <v>3516474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24915</v>
      </c>
      <c r="S18" s="624"/>
      <c r="T18" s="624"/>
      <c r="U18" s="624"/>
      <c r="V18" s="624"/>
      <c r="W18" s="624"/>
      <c r="X18" s="624"/>
      <c r="Y18" s="625"/>
      <c r="Z18" s="626">
        <v>0.1</v>
      </c>
      <c r="AA18" s="626"/>
      <c r="AB18" s="626"/>
      <c r="AC18" s="626"/>
      <c r="AD18" s="627">
        <v>24915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168933</v>
      </c>
      <c r="S19" s="624"/>
      <c r="T19" s="624"/>
      <c r="U19" s="624"/>
      <c r="V19" s="624"/>
      <c r="W19" s="624"/>
      <c r="X19" s="624"/>
      <c r="Y19" s="625"/>
      <c r="Z19" s="626">
        <v>0.5</v>
      </c>
      <c r="AA19" s="626"/>
      <c r="AB19" s="626"/>
      <c r="AC19" s="626"/>
      <c r="AD19" s="627">
        <v>168933</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29620</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7628</v>
      </c>
      <c r="S20" s="624"/>
      <c r="T20" s="624"/>
      <c r="U20" s="624"/>
      <c r="V20" s="624"/>
      <c r="W20" s="624"/>
      <c r="X20" s="624"/>
      <c r="Y20" s="625"/>
      <c r="Z20" s="626">
        <v>0</v>
      </c>
      <c r="AA20" s="626"/>
      <c r="AB20" s="626"/>
      <c r="AC20" s="626"/>
      <c r="AD20" s="627">
        <v>7628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29620</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31164190</v>
      </c>
      <c r="CS20" s="624"/>
      <c r="CT20" s="624"/>
      <c r="CU20" s="624"/>
      <c r="CV20" s="624"/>
      <c r="CW20" s="624"/>
      <c r="CX20" s="624"/>
      <c r="CY20" s="625"/>
      <c r="CZ20" s="626">
        <v>100</v>
      </c>
      <c r="DA20" s="626"/>
      <c r="DB20" s="626"/>
      <c r="DC20" s="626"/>
      <c r="DD20" s="632">
        <v>3699544</v>
      </c>
      <c r="DE20" s="624"/>
      <c r="DF20" s="624"/>
      <c r="DG20" s="624"/>
      <c r="DH20" s="624"/>
      <c r="DI20" s="624"/>
      <c r="DJ20" s="624"/>
      <c r="DK20" s="624"/>
      <c r="DL20" s="624"/>
      <c r="DM20" s="624"/>
      <c r="DN20" s="624"/>
      <c r="DO20" s="624"/>
      <c r="DP20" s="625"/>
      <c r="DQ20" s="632">
        <v>22188141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13676487</v>
      </c>
      <c r="S21" s="624"/>
      <c r="T21" s="624"/>
      <c r="U21" s="624"/>
      <c r="V21" s="624"/>
      <c r="W21" s="624"/>
      <c r="X21" s="624"/>
      <c r="Y21" s="625"/>
      <c r="Z21" s="626">
        <v>42.2</v>
      </c>
      <c r="AA21" s="626"/>
      <c r="AB21" s="626"/>
      <c r="AC21" s="626"/>
      <c r="AD21" s="627">
        <v>11522883</v>
      </c>
      <c r="AE21" s="627"/>
      <c r="AF21" s="627"/>
      <c r="AG21" s="627"/>
      <c r="AH21" s="627"/>
      <c r="AI21" s="627"/>
      <c r="AJ21" s="627"/>
      <c r="AK21" s="627"/>
      <c r="AL21" s="628">
        <v>62.3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29620</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11522883</v>
      </c>
      <c r="S22" s="624"/>
      <c r="T22" s="624"/>
      <c r="U22" s="624"/>
      <c r="V22" s="624"/>
      <c r="W22" s="624"/>
      <c r="X22" s="624"/>
      <c r="Y22" s="625"/>
      <c r="Z22" s="626">
        <v>35.6</v>
      </c>
      <c r="AA22" s="626"/>
      <c r="AB22" s="626"/>
      <c r="AC22" s="626"/>
      <c r="AD22" s="627">
        <v>11522883</v>
      </c>
      <c r="AE22" s="627"/>
      <c r="AF22" s="627"/>
      <c r="AG22" s="627"/>
      <c r="AH22" s="627"/>
      <c r="AI22" s="627"/>
      <c r="AJ22" s="627"/>
      <c r="AK22" s="627"/>
      <c r="AL22" s="628">
        <v>62.3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2153604</v>
      </c>
      <c r="S23" s="624"/>
      <c r="T23" s="624"/>
      <c r="U23" s="624"/>
      <c r="V23" s="624"/>
      <c r="W23" s="624"/>
      <c r="X23" s="624"/>
      <c r="Y23" s="625"/>
      <c r="Z23" s="626">
        <v>6.7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11934219</v>
      </c>
      <c r="CS24" s="613"/>
      <c r="CT24" s="613"/>
      <c r="CU24" s="613"/>
      <c r="CV24" s="613"/>
      <c r="CW24" s="613"/>
      <c r="CX24" s="613"/>
      <c r="CY24" s="614"/>
      <c r="CZ24" s="617">
        <v>38.299999999999997</v>
      </c>
      <c r="DA24" s="618"/>
      <c r="DB24" s="618"/>
      <c r="DC24" s="634"/>
      <c r="DD24" s="658">
        <v>9436858</v>
      </c>
      <c r="DE24" s="613"/>
      <c r="DF24" s="613"/>
      <c r="DG24" s="613"/>
      <c r="DH24" s="613"/>
      <c r="DI24" s="613"/>
      <c r="DJ24" s="613"/>
      <c r="DK24" s="614"/>
      <c r="DL24" s="658">
        <v>9293912</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20633883</v>
      </c>
      <c r="S25" s="624"/>
      <c r="T25" s="624"/>
      <c r="U25" s="624"/>
      <c r="V25" s="624"/>
      <c r="W25" s="624"/>
      <c r="X25" s="624"/>
      <c r="Y25" s="625"/>
      <c r="Z25" s="626">
        <v>63.7</v>
      </c>
      <c r="AA25" s="626"/>
      <c r="AB25" s="626"/>
      <c r="AC25" s="626"/>
      <c r="AD25" s="627">
        <v>18480279</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4734360</v>
      </c>
      <c r="CS25" s="655"/>
      <c r="CT25" s="655"/>
      <c r="CU25" s="655"/>
      <c r="CV25" s="655"/>
      <c r="CW25" s="655"/>
      <c r="CX25" s="655"/>
      <c r="CY25" s="656"/>
      <c r="CZ25" s="628">
        <v>15.2</v>
      </c>
      <c r="DA25" s="653"/>
      <c r="DB25" s="653"/>
      <c r="DC25" s="657"/>
      <c r="DD25" s="632">
        <v>4452349</v>
      </c>
      <c r="DE25" s="655"/>
      <c r="DF25" s="655"/>
      <c r="DG25" s="655"/>
      <c r="DH25" s="655"/>
      <c r="DI25" s="655"/>
      <c r="DJ25" s="655"/>
      <c r="DK25" s="656"/>
      <c r="DL25" s="632">
        <v>4440607</v>
      </c>
      <c r="DM25" s="655"/>
      <c r="DN25" s="655"/>
      <c r="DO25" s="655"/>
      <c r="DP25" s="655"/>
      <c r="DQ25" s="655"/>
      <c r="DR25" s="655"/>
      <c r="DS25" s="655"/>
      <c r="DT25" s="655"/>
      <c r="DU25" s="655"/>
      <c r="DV25" s="656"/>
      <c r="DW25" s="628">
        <v>24</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3094</v>
      </c>
      <c r="S26" s="624"/>
      <c r="T26" s="624"/>
      <c r="U26" s="624"/>
      <c r="V26" s="624"/>
      <c r="W26" s="624"/>
      <c r="X26" s="624"/>
      <c r="Y26" s="625"/>
      <c r="Z26" s="626">
        <v>0</v>
      </c>
      <c r="AA26" s="626"/>
      <c r="AB26" s="626"/>
      <c r="AC26" s="626"/>
      <c r="AD26" s="627">
        <v>3094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2676548</v>
      </c>
      <c r="CS26" s="624"/>
      <c r="CT26" s="624"/>
      <c r="CU26" s="624"/>
      <c r="CV26" s="624"/>
      <c r="CW26" s="624"/>
      <c r="CX26" s="624"/>
      <c r="CY26" s="625"/>
      <c r="CZ26" s="628">
        <v>8.6</v>
      </c>
      <c r="DA26" s="653"/>
      <c r="DB26" s="653"/>
      <c r="DC26" s="657"/>
      <c r="DD26" s="632">
        <v>2543438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66009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4857632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3653162</v>
      </c>
      <c r="CS27" s="655"/>
      <c r="CT27" s="655"/>
      <c r="CU27" s="655"/>
      <c r="CV27" s="655"/>
      <c r="CW27" s="655"/>
      <c r="CX27" s="655"/>
      <c r="CY27" s="656"/>
      <c r="CZ27" s="628">
        <v>11.7</v>
      </c>
      <c r="DA27" s="653"/>
      <c r="DB27" s="653"/>
      <c r="DC27" s="657"/>
      <c r="DD27" s="632">
        <v>1468035</v>
      </c>
      <c r="DE27" s="655"/>
      <c r="DF27" s="655"/>
      <c r="DG27" s="655"/>
      <c r="DH27" s="655"/>
      <c r="DI27" s="655"/>
      <c r="DJ27" s="655"/>
      <c r="DK27" s="656"/>
      <c r="DL27" s="632">
        <v>1336831</v>
      </c>
      <c r="DM27" s="655"/>
      <c r="DN27" s="655"/>
      <c r="DO27" s="655"/>
      <c r="DP27" s="655"/>
      <c r="DQ27" s="655"/>
      <c r="DR27" s="655"/>
      <c r="DS27" s="655"/>
      <c r="DT27" s="655"/>
      <c r="DU27" s="655"/>
      <c r="DV27" s="656"/>
      <c r="DW27" s="628">
        <v>7.2</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240680</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3546697</v>
      </c>
      <c r="CS28" s="624"/>
      <c r="CT28" s="624"/>
      <c r="CU28" s="624"/>
      <c r="CV28" s="624"/>
      <c r="CW28" s="624"/>
      <c r="CX28" s="624"/>
      <c r="CY28" s="625"/>
      <c r="CZ28" s="628">
        <v>11.4</v>
      </c>
      <c r="DA28" s="653"/>
      <c r="DB28" s="653"/>
      <c r="DC28" s="657"/>
      <c r="DD28" s="632">
        <v>3516474</v>
      </c>
      <c r="DE28" s="624"/>
      <c r="DF28" s="624"/>
      <c r="DG28" s="624"/>
      <c r="DH28" s="624"/>
      <c r="DI28" s="624"/>
      <c r="DJ28" s="624"/>
      <c r="DK28" s="625"/>
      <c r="DL28" s="632">
        <v>3516474</v>
      </c>
      <c r="DM28" s="624"/>
      <c r="DN28" s="624"/>
      <c r="DO28" s="624"/>
      <c r="DP28" s="624"/>
      <c r="DQ28" s="624"/>
      <c r="DR28" s="624"/>
      <c r="DS28" s="624"/>
      <c r="DT28" s="624"/>
      <c r="DU28" s="624"/>
      <c r="DV28" s="625"/>
      <c r="DW28" s="628">
        <v>19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200669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3546697</v>
      </c>
      <c r="CS29" s="655"/>
      <c r="CT29" s="655"/>
      <c r="CU29" s="655"/>
      <c r="CV29" s="655"/>
      <c r="CW29" s="655"/>
      <c r="CX29" s="655"/>
      <c r="CY29" s="656"/>
      <c r="CZ29" s="628">
        <v>11.4</v>
      </c>
      <c r="DA29" s="653"/>
      <c r="DB29" s="653"/>
      <c r="DC29" s="657"/>
      <c r="DD29" s="632">
        <v>3516474</v>
      </c>
      <c r="DE29" s="655"/>
      <c r="DF29" s="655"/>
      <c r="DG29" s="655"/>
      <c r="DH29" s="655"/>
      <c r="DI29" s="655"/>
      <c r="DJ29" s="655"/>
      <c r="DK29" s="656"/>
      <c r="DL29" s="632">
        <v>3516474</v>
      </c>
      <c r="DM29" s="655"/>
      <c r="DN29" s="655"/>
      <c r="DO29" s="655"/>
      <c r="DP29" s="655"/>
      <c r="DQ29" s="655"/>
      <c r="DR29" s="655"/>
      <c r="DS29" s="655"/>
      <c r="DT29" s="655"/>
      <c r="DU29" s="655"/>
      <c r="DV29" s="656"/>
      <c r="DW29" s="628">
        <v>19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3125943</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3446339</v>
      </c>
      <c r="CS30" s="624"/>
      <c r="CT30" s="624"/>
      <c r="CU30" s="624"/>
      <c r="CV30" s="624"/>
      <c r="CW30" s="624"/>
      <c r="CX30" s="624"/>
      <c r="CY30" s="625"/>
      <c r="CZ30" s="628">
        <v>11.1</v>
      </c>
      <c r="DA30" s="653"/>
      <c r="DB30" s="653"/>
      <c r="DC30" s="657"/>
      <c r="DD30" s="632">
        <v>3418002</v>
      </c>
      <c r="DE30" s="624"/>
      <c r="DF30" s="624"/>
      <c r="DG30" s="624"/>
      <c r="DH30" s="624"/>
      <c r="DI30" s="624"/>
      <c r="DJ30" s="624"/>
      <c r="DK30" s="625"/>
      <c r="DL30" s="632">
        <v>3418002</v>
      </c>
      <c r="DM30" s="624"/>
      <c r="DN30" s="624"/>
      <c r="DO30" s="624"/>
      <c r="DP30" s="624"/>
      <c r="DQ30" s="624"/>
      <c r="DR30" s="624"/>
      <c r="DS30" s="624"/>
      <c r="DT30" s="624"/>
      <c r="DU30" s="624"/>
      <c r="DV30" s="625"/>
      <c r="DW30" s="628">
        <v>18.399999999999999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98.9</v>
      </c>
      <c r="BH31" s="667"/>
      <c r="BI31" s="667"/>
      <c r="BJ31" s="667"/>
      <c r="BK31" s="667"/>
      <c r="BL31" s="667"/>
      <c r="BM31" s="618">
        <v>95</v>
      </c>
      <c r="BN31" s="667"/>
      <c r="BO31" s="667"/>
      <c r="BP31" s="667"/>
      <c r="BQ31" s="668"/>
      <c r="BR31" s="679">
        <v>98.5</v>
      </c>
      <c r="BS31" s="667"/>
      <c r="BT31" s="667"/>
      <c r="BU31" s="667"/>
      <c r="BV31" s="667"/>
      <c r="BW31" s="667"/>
      <c r="BX31" s="618">
        <v>94.9</v>
      </c>
      <c r="BY31" s="667"/>
      <c r="BZ31" s="667"/>
      <c r="CA31" s="667"/>
      <c r="CB31" s="668"/>
      <c r="CD31" s="661"/>
      <c r="CE31" s="662"/>
      <c r="CF31" s="620" t="s">
        <v>301</v>
      </c>
      <c r="CG31" s="621"/>
      <c r="CH31" s="621"/>
      <c r="CI31" s="621"/>
      <c r="CJ31" s="621"/>
      <c r="CK31" s="621"/>
      <c r="CL31" s="621"/>
      <c r="CM31" s="621"/>
      <c r="CN31" s="621"/>
      <c r="CO31" s="621"/>
      <c r="CP31" s="621"/>
      <c r="CQ31" s="622"/>
      <c r="CR31" s="623">
        <v>100358</v>
      </c>
      <c r="CS31" s="655"/>
      <c r="CT31" s="655"/>
      <c r="CU31" s="655"/>
      <c r="CV31" s="655"/>
      <c r="CW31" s="655"/>
      <c r="CX31" s="655"/>
      <c r="CY31" s="656"/>
      <c r="CZ31" s="628">
        <v>0.3</v>
      </c>
      <c r="DA31" s="653"/>
      <c r="DB31" s="653"/>
      <c r="DC31" s="657"/>
      <c r="DD31" s="632">
        <v>98472</v>
      </c>
      <c r="DE31" s="655"/>
      <c r="DF31" s="655"/>
      <c r="DG31" s="655"/>
      <c r="DH31" s="655"/>
      <c r="DI31" s="655"/>
      <c r="DJ31" s="655"/>
      <c r="DK31" s="656"/>
      <c r="DL31" s="632">
        <v>98472</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1921631</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98.8</v>
      </c>
      <c r="BH32" s="655"/>
      <c r="BI32" s="655"/>
      <c r="BJ32" s="655"/>
      <c r="BK32" s="655"/>
      <c r="BL32" s="655"/>
      <c r="BM32" s="629">
        <v>95.9</v>
      </c>
      <c r="BN32" s="655"/>
      <c r="BO32" s="655"/>
      <c r="BP32" s="655"/>
      <c r="BQ32" s="678"/>
      <c r="BR32" s="680">
        <v>99</v>
      </c>
      <c r="BS32" s="655"/>
      <c r="BT32" s="655"/>
      <c r="BU32" s="655"/>
      <c r="BV32" s="655"/>
      <c r="BW32" s="655"/>
      <c r="BX32" s="629">
        <v>96.5</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151317</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98.8</v>
      </c>
      <c r="BH33" s="682"/>
      <c r="BI33" s="682"/>
      <c r="BJ33" s="682"/>
      <c r="BK33" s="682"/>
      <c r="BL33" s="682"/>
      <c r="BM33" s="683">
        <v>93.7</v>
      </c>
      <c r="BN33" s="682"/>
      <c r="BO33" s="682"/>
      <c r="BP33" s="682"/>
      <c r="BQ33" s="684"/>
      <c r="BR33" s="681">
        <v>97.9</v>
      </c>
      <c r="BS33" s="682"/>
      <c r="BT33" s="682"/>
      <c r="BU33" s="682"/>
      <c r="BV33" s="682"/>
      <c r="BW33" s="682"/>
      <c r="BX33" s="683">
        <v>93.1</v>
      </c>
      <c r="BY33" s="682"/>
      <c r="BZ33" s="682"/>
      <c r="CA33" s="682"/>
      <c r="CB33" s="684"/>
      <c r="CD33" s="620" t="s">
        <v>308</v>
      </c>
      <c r="CE33" s="621"/>
      <c r="CF33" s="621"/>
      <c r="CG33" s="621"/>
      <c r="CH33" s="621"/>
      <c r="CI33" s="621"/>
      <c r="CJ33" s="621"/>
      <c r="CK33" s="621"/>
      <c r="CL33" s="621"/>
      <c r="CM33" s="621"/>
      <c r="CN33" s="621"/>
      <c r="CO33" s="621"/>
      <c r="CP33" s="621"/>
      <c r="CQ33" s="622"/>
      <c r="CR33" s="623">
        <v>15352690</v>
      </c>
      <c r="CS33" s="655"/>
      <c r="CT33" s="655"/>
      <c r="CU33" s="655"/>
      <c r="CV33" s="655"/>
      <c r="CW33" s="655"/>
      <c r="CX33" s="655"/>
      <c r="CY33" s="656"/>
      <c r="CZ33" s="628">
        <v>49.3</v>
      </c>
      <c r="DA33" s="653"/>
      <c r="DB33" s="653"/>
      <c r="DC33" s="657"/>
      <c r="DD33" s="632">
        <v>11791400</v>
      </c>
      <c r="DE33" s="655"/>
      <c r="DF33" s="655"/>
      <c r="DG33" s="655"/>
      <c r="DH33" s="655"/>
      <c r="DI33" s="655"/>
      <c r="DJ33" s="655"/>
      <c r="DK33" s="656"/>
      <c r="DL33" s="632">
        <v>6890891</v>
      </c>
      <c r="DM33" s="655"/>
      <c r="DN33" s="655"/>
      <c r="DO33" s="655"/>
      <c r="DP33" s="655"/>
      <c r="DQ33" s="655"/>
      <c r="DR33" s="655"/>
      <c r="DS33" s="655"/>
      <c r="DT33" s="655"/>
      <c r="DU33" s="655"/>
      <c r="DV33" s="656"/>
      <c r="DW33" s="628">
        <v>37.200000000000003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333375</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4165323</v>
      </c>
      <c r="CS34" s="624"/>
      <c r="CT34" s="624"/>
      <c r="CU34" s="624"/>
      <c r="CV34" s="624"/>
      <c r="CW34" s="624"/>
      <c r="CX34" s="624"/>
      <c r="CY34" s="625"/>
      <c r="CZ34" s="628">
        <v>13.4</v>
      </c>
      <c r="DA34" s="653"/>
      <c r="DB34" s="653"/>
      <c r="DC34" s="657"/>
      <c r="DD34" s="632">
        <v>2881601</v>
      </c>
      <c r="DE34" s="624"/>
      <c r="DF34" s="624"/>
      <c r="DG34" s="624"/>
      <c r="DH34" s="624"/>
      <c r="DI34" s="624"/>
      <c r="DJ34" s="624"/>
      <c r="DK34" s="625"/>
      <c r="DL34" s="632">
        <v>2536809</v>
      </c>
      <c r="DM34" s="624"/>
      <c r="DN34" s="624"/>
      <c r="DO34" s="624"/>
      <c r="DP34" s="624"/>
      <c r="DQ34" s="624"/>
      <c r="DR34" s="624"/>
      <c r="DS34" s="624"/>
      <c r="DT34" s="624"/>
      <c r="DU34" s="624"/>
      <c r="DV34" s="625"/>
      <c r="DW34" s="628">
        <v>13.7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1359903</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2300557</v>
      </c>
      <c r="CS35" s="655"/>
      <c r="CT35" s="655"/>
      <c r="CU35" s="655"/>
      <c r="CV35" s="655"/>
      <c r="CW35" s="655"/>
      <c r="CX35" s="655"/>
      <c r="CY35" s="656"/>
      <c r="CZ35" s="628">
        <v>7.4</v>
      </c>
      <c r="DA35" s="653"/>
      <c r="DB35" s="653"/>
      <c r="DC35" s="657"/>
      <c r="DD35" s="632">
        <v>1804692</v>
      </c>
      <c r="DE35" s="655"/>
      <c r="DF35" s="655"/>
      <c r="DG35" s="655"/>
      <c r="DH35" s="655"/>
      <c r="DI35" s="655"/>
      <c r="DJ35" s="655"/>
      <c r="DK35" s="656"/>
      <c r="DL35" s="632">
        <v>552329</v>
      </c>
      <c r="DM35" s="655"/>
      <c r="DN35" s="655"/>
      <c r="DO35" s="655"/>
      <c r="DP35" s="655"/>
      <c r="DQ35" s="655"/>
      <c r="DR35" s="655"/>
      <c r="DS35" s="655"/>
      <c r="DT35" s="655"/>
      <c r="DU35" s="655"/>
      <c r="DV35" s="656"/>
      <c r="DW35" s="628">
        <v>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1186299</v>
      </c>
      <c r="S36" s="624"/>
      <c r="T36" s="624"/>
      <c r="U36" s="624"/>
      <c r="V36" s="624"/>
      <c r="W36" s="624"/>
      <c r="X36" s="624"/>
      <c r="Y36" s="625"/>
      <c r="Z36" s="626">
        <v>3.7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5286189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70893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4535730</v>
      </c>
      <c r="CS36" s="624"/>
      <c r="CT36" s="624"/>
      <c r="CU36" s="624"/>
      <c r="CV36" s="624"/>
      <c r="CW36" s="624"/>
      <c r="CX36" s="624"/>
      <c r="CY36" s="625"/>
      <c r="CZ36" s="628">
        <v>14.6</v>
      </c>
      <c r="DA36" s="653"/>
      <c r="DB36" s="653"/>
      <c r="DC36" s="657"/>
      <c r="DD36" s="632">
        <v>3461157</v>
      </c>
      <c r="DE36" s="624"/>
      <c r="DF36" s="624"/>
      <c r="DG36" s="624"/>
      <c r="DH36" s="624"/>
      <c r="DI36" s="624"/>
      <c r="DJ36" s="624"/>
      <c r="DK36" s="625"/>
      <c r="DL36" s="632">
        <v>2000916</v>
      </c>
      <c r="DM36" s="624"/>
      <c r="DN36" s="624"/>
      <c r="DO36" s="624"/>
      <c r="DP36" s="624"/>
      <c r="DQ36" s="624"/>
      <c r="DR36" s="624"/>
      <c r="DS36" s="624"/>
      <c r="DT36" s="624"/>
      <c r="DU36" s="624"/>
      <c r="DV36" s="625"/>
      <c r="DW36" s="628">
        <v>10.8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979715</v>
      </c>
      <c r="S37" s="624"/>
      <c r="T37" s="624"/>
      <c r="U37" s="624"/>
      <c r="V37" s="624"/>
      <c r="W37" s="624"/>
      <c r="X37" s="624"/>
      <c r="Y37" s="625"/>
      <c r="Z37" s="626">
        <v>3</v>
      </c>
      <c r="AA37" s="626"/>
      <c r="AB37" s="626"/>
      <c r="AC37" s="626"/>
      <c r="AD37" s="627">
        <v>4263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1257526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37504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3309</v>
      </c>
      <c r="CS37" s="655"/>
      <c r="CT37" s="655"/>
      <c r="CU37" s="655"/>
      <c r="CV37" s="655"/>
      <c r="CW37" s="655"/>
      <c r="CX37" s="655"/>
      <c r="CY37" s="656"/>
      <c r="CZ37" s="628">
        <v>0</v>
      </c>
      <c r="DA37" s="653"/>
      <c r="DB37" s="653"/>
      <c r="DC37" s="657"/>
      <c r="DD37" s="632">
        <v>3309</v>
      </c>
      <c r="DE37" s="655"/>
      <c r="DF37" s="655"/>
      <c r="DG37" s="655"/>
      <c r="DH37" s="655"/>
      <c r="DI37" s="655"/>
      <c r="DJ37" s="655"/>
      <c r="DK37" s="656"/>
      <c r="DL37" s="632">
        <v>3309</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2173100</v>
      </c>
      <c r="S38" s="624"/>
      <c r="T38" s="624"/>
      <c r="U38" s="624"/>
      <c r="V38" s="624"/>
      <c r="W38" s="624"/>
      <c r="X38" s="624"/>
      <c r="Y38" s="625"/>
      <c r="Z38" s="626">
        <v>6.7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1101314</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4955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2196481</v>
      </c>
      <c r="CS38" s="624"/>
      <c r="CT38" s="624"/>
      <c r="CU38" s="624"/>
      <c r="CV38" s="624"/>
      <c r="CW38" s="624"/>
      <c r="CX38" s="624"/>
      <c r="CY38" s="625"/>
      <c r="CZ38" s="628">
        <v>7</v>
      </c>
      <c r="DA38" s="653"/>
      <c r="DB38" s="653"/>
      <c r="DC38" s="657"/>
      <c r="DD38" s="632">
        <v>1906680</v>
      </c>
      <c r="DE38" s="624"/>
      <c r="DF38" s="624"/>
      <c r="DG38" s="624"/>
      <c r="DH38" s="624"/>
      <c r="DI38" s="624"/>
      <c r="DJ38" s="624"/>
      <c r="DK38" s="625"/>
      <c r="DL38" s="632">
        <v>1800837</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730868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7843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1329723</v>
      </c>
      <c r="CS39" s="655"/>
      <c r="CT39" s="655"/>
      <c r="CU39" s="655"/>
      <c r="CV39" s="655"/>
      <c r="CW39" s="655"/>
      <c r="CX39" s="655"/>
      <c r="CY39" s="656"/>
      <c r="CZ39" s="628">
        <v>4.3</v>
      </c>
      <c r="DA39" s="653"/>
      <c r="DB39" s="653"/>
      <c r="DC39" s="657"/>
      <c r="DD39" s="632">
        <v>997634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41900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235108</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824876</v>
      </c>
      <c r="CS40" s="624"/>
      <c r="CT40" s="624"/>
      <c r="CU40" s="624"/>
      <c r="CV40" s="624"/>
      <c r="CW40" s="624"/>
      <c r="CX40" s="624"/>
      <c r="CY40" s="625"/>
      <c r="CZ40" s="628">
        <v>2.6</v>
      </c>
      <c r="DA40" s="653"/>
      <c r="DB40" s="653"/>
      <c r="DC40" s="657"/>
      <c r="DD40" s="632">
        <v>739636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32375618</v>
      </c>
      <c r="S41" s="696"/>
      <c r="T41" s="696"/>
      <c r="U41" s="696"/>
      <c r="V41" s="696"/>
      <c r="W41" s="696"/>
      <c r="X41" s="696"/>
      <c r="Y41" s="700"/>
      <c r="Z41" s="701">
        <v>100</v>
      </c>
      <c r="AA41" s="701"/>
      <c r="AB41" s="701"/>
      <c r="AC41" s="701"/>
      <c r="AD41" s="702">
        <v>18487636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420582</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1540791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406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3877281</v>
      </c>
      <c r="CS42" s="655"/>
      <c r="CT42" s="655"/>
      <c r="CU42" s="655"/>
      <c r="CV42" s="655"/>
      <c r="CW42" s="655"/>
      <c r="CX42" s="655"/>
      <c r="CY42" s="656"/>
      <c r="CZ42" s="628">
        <v>12.4</v>
      </c>
      <c r="DA42" s="653"/>
      <c r="DB42" s="653"/>
      <c r="DC42" s="657"/>
      <c r="DD42" s="632">
        <v>959883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93124</v>
      </c>
      <c r="CS43" s="655"/>
      <c r="CT43" s="655"/>
      <c r="CU43" s="655"/>
      <c r="CV43" s="655"/>
      <c r="CW43" s="655"/>
      <c r="CX43" s="655"/>
      <c r="CY43" s="656"/>
      <c r="CZ43" s="628">
        <v>0.3</v>
      </c>
      <c r="DA43" s="653"/>
      <c r="DB43" s="653"/>
      <c r="DC43" s="657"/>
      <c r="DD43" s="632">
        <v>93124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3699544</v>
      </c>
      <c r="CS44" s="624"/>
      <c r="CT44" s="624"/>
      <c r="CU44" s="624"/>
      <c r="CV44" s="624"/>
      <c r="CW44" s="624"/>
      <c r="CX44" s="624"/>
      <c r="CY44" s="625"/>
      <c r="CZ44" s="628">
        <v>11.9</v>
      </c>
      <c r="DA44" s="629"/>
      <c r="DB44" s="629"/>
      <c r="DC44" s="635"/>
      <c r="DD44" s="632">
        <v>905113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1114240</v>
      </c>
      <c r="CS45" s="655"/>
      <c r="CT45" s="655"/>
      <c r="CU45" s="655"/>
      <c r="CV45" s="655"/>
      <c r="CW45" s="655"/>
      <c r="CX45" s="655"/>
      <c r="CY45" s="656"/>
      <c r="CZ45" s="628">
        <v>3.6</v>
      </c>
      <c r="DA45" s="653"/>
      <c r="DB45" s="653"/>
      <c r="DC45" s="657"/>
      <c r="DD45" s="632">
        <v>87437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2309328</v>
      </c>
      <c r="CS46" s="624"/>
      <c r="CT46" s="624"/>
      <c r="CU46" s="624"/>
      <c r="CV46" s="624"/>
      <c r="CW46" s="624"/>
      <c r="CX46" s="624"/>
      <c r="CY46" s="625"/>
      <c r="CZ46" s="628">
        <v>7.4</v>
      </c>
      <c r="DA46" s="629"/>
      <c r="DB46" s="629"/>
      <c r="DC46" s="635"/>
      <c r="DD46" s="632">
        <v>794079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177737</v>
      </c>
      <c r="CS47" s="655"/>
      <c r="CT47" s="655"/>
      <c r="CU47" s="655"/>
      <c r="CV47" s="655"/>
      <c r="CW47" s="655"/>
      <c r="CX47" s="655"/>
      <c r="CY47" s="656"/>
      <c r="CZ47" s="628">
        <v>0.6</v>
      </c>
      <c r="DA47" s="653"/>
      <c r="DB47" s="653"/>
      <c r="DC47" s="657"/>
      <c r="DD47" s="632">
        <v>54770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31164190</v>
      </c>
      <c r="CS49" s="682"/>
      <c r="CT49" s="682"/>
      <c r="CU49" s="682"/>
      <c r="CV49" s="682"/>
      <c r="CW49" s="682"/>
      <c r="CX49" s="682"/>
      <c r="CY49" s="711"/>
      <c r="CZ49" s="703">
        <v>100</v>
      </c>
      <c r="DA49" s="712"/>
      <c r="DB49" s="712"/>
      <c r="DC49" s="713"/>
      <c r="DD49" s="714">
        <v>22188141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lsIlF+9FHyp7wg1R7FlGm4LU52q6r3hO9gJq1PcpghP87FqKlsm+USVF7r/J4/cl27s5ZhmxXKvtjd+SFCgg==" saltValue="EN0RbGIoztKWyJu/4OoJ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32347</v>
      </c>
      <c r="R7" s="753"/>
      <c r="S7" s="753"/>
      <c r="T7" s="753"/>
      <c r="U7" s="753"/>
      <c r="V7" s="753">
        <v>31149</v>
      </c>
      <c r="W7" s="753"/>
      <c r="X7" s="753"/>
      <c r="Y7" s="753"/>
      <c r="Z7" s="753"/>
      <c r="AA7" s="753">
        <v>1198</v>
      </c>
      <c r="AB7" s="753"/>
      <c r="AC7" s="753"/>
      <c r="AD7" s="753"/>
      <c r="AE7" s="754"/>
      <c r="AF7" s="755">
        <v>1078</v>
      </c>
      <c r="AG7" s="756"/>
      <c r="AH7" s="756"/>
      <c r="AI7" s="756"/>
      <c r="AJ7" s="757"/>
      <c r="AK7" s="758">
        <v>1360</v>
      </c>
      <c r="AL7" s="759"/>
      <c r="AM7" s="759"/>
      <c r="AN7" s="759"/>
      <c r="AO7" s="759"/>
      <c r="AP7" s="759">
        <v>26492</v>
      </c>
      <c r="AQ7" s="759"/>
      <c r="AR7" s="759"/>
      <c r="AS7" s="759"/>
      <c r="AT7" s="759"/>
      <c r="AU7" s="760" t="s">
        <v>560</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10</v>
      </c>
      <c r="CI7" s="744"/>
      <c r="CJ7" s="744"/>
      <c r="CK7" s="744"/>
      <c r="CL7" s="745"/>
      <c r="CM7" s="743">
        <v>222</v>
      </c>
      <c r="CN7" s="744"/>
      <c r="CO7" s="744"/>
      <c r="CP7" s="744"/>
      <c r="CQ7" s="745"/>
      <c r="CR7" s="743">
        <v>26</v>
      </c>
      <c r="CS7" s="744"/>
      <c r="CT7" s="744"/>
      <c r="CU7" s="744"/>
      <c r="CV7" s="745"/>
      <c r="CW7" s="743" t="s">
        <v>495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28</v>
      </c>
      <c r="R8" s="784"/>
      <c r="S8" s="784"/>
      <c r="T8" s="784"/>
      <c r="U8" s="784"/>
      <c r="V8" s="784">
        <v>14</v>
      </c>
      <c r="W8" s="784"/>
      <c r="X8" s="784"/>
      <c r="Y8" s="784"/>
      <c r="Z8" s="784"/>
      <c r="AA8" s="784">
        <v>14</v>
      </c>
      <c r="AB8" s="784"/>
      <c r="AC8" s="784"/>
      <c r="AD8" s="784"/>
      <c r="AE8" s="785"/>
      <c r="AF8" s="786">
        <v>14</v>
      </c>
      <c r="AG8" s="787"/>
      <c r="AH8" s="787"/>
      <c r="AI8" s="787"/>
      <c r="AJ8" s="788"/>
      <c r="AK8" s="769" t="s">
        <v>495</v>
      </c>
      <c r="AL8" s="770"/>
      <c r="AM8" s="770"/>
      <c r="AN8" s="770"/>
      <c r="AO8" s="770"/>
      <c r="AP8" s="770" t="s">
        <v>495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2</v>
      </c>
      <c r="CI8" s="777"/>
      <c r="CJ8" s="777"/>
      <c r="CK8" s="777"/>
      <c r="CL8" s="778"/>
      <c r="CM8" s="776">
        <v>107</v>
      </c>
      <c r="CN8" s="777"/>
      <c r="CO8" s="777"/>
      <c r="CP8" s="777"/>
      <c r="CQ8" s="778"/>
      <c r="CR8" s="776">
        <v>304</v>
      </c>
      <c r="CS8" s="777"/>
      <c r="CT8" s="777"/>
      <c r="CU8" s="777"/>
      <c r="CV8" s="778"/>
      <c r="CW8" s="776" t="s">
        <v>495</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1</v>
      </c>
      <c r="R9" s="784"/>
      <c r="S9" s="784"/>
      <c r="T9" s="784"/>
      <c r="U9" s="784"/>
      <c r="V9" s="784">
        <v>1</v>
      </c>
      <c r="W9" s="784"/>
      <c r="X9" s="784"/>
      <c r="Y9" s="784"/>
      <c r="Z9" s="784"/>
      <c r="AA9" s="784" t="s">
        <v>495</v>
      </c>
      <c r="AB9" s="784"/>
      <c r="AC9" s="784"/>
      <c r="AD9" s="784"/>
      <c r="AE9" s="785"/>
      <c r="AF9" s="786" t="s">
        <v>122</v>
      </c>
      <c r="AG9" s="787"/>
      <c r="AH9" s="787"/>
      <c r="AI9" s="787"/>
      <c r="AJ9" s="788"/>
      <c r="AK9" s="769" t="s">
        <v>495</v>
      </c>
      <c r="AL9" s="770"/>
      <c r="AM9" s="770"/>
      <c r="AN9" s="770"/>
      <c r="AO9" s="770"/>
      <c r="AP9" s="770" t="s">
        <v>495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-1</v>
      </c>
      <c r="CI9" s="777"/>
      <c r="CJ9" s="777"/>
      <c r="CK9" s="777"/>
      <c r="CL9" s="778"/>
      <c r="CM9" s="776">
        <v>-12</v>
      </c>
      <c r="CN9" s="777"/>
      <c r="CO9" s="777"/>
      <c r="CP9" s="777"/>
      <c r="CQ9" s="778"/>
      <c r="CR9" s="776">
        <v>10</v>
      </c>
      <c r="CS9" s="777"/>
      <c r="CT9" s="777"/>
      <c r="CU9" s="777"/>
      <c r="CV9" s="778"/>
      <c r="CW9" s="776" t="s">
        <v>495</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566</v>
      </c>
      <c r="BT10" s="774"/>
      <c r="BU10" s="774"/>
      <c r="BV10" s="774"/>
      <c r="BW10" s="774"/>
      <c r="BX10" s="774"/>
      <c r="BY10" s="774"/>
      <c r="BZ10" s="774"/>
      <c r="CA10" s="774"/>
      <c r="CB10" s="774"/>
      <c r="CC10" s="774"/>
      <c r="CD10" s="774"/>
      <c r="CE10" s="774"/>
      <c r="CF10" s="774"/>
      <c r="CG10" s="775"/>
      <c r="CH10" s="776">
        <v>9</v>
      </c>
      <c r="CI10" s="777"/>
      <c r="CJ10" s="777"/>
      <c r="CK10" s="777"/>
      <c r="CL10" s="778"/>
      <c r="CM10" s="776">
        <v>38</v>
      </c>
      <c r="CN10" s="777"/>
      <c r="CO10" s="777"/>
      <c r="CP10" s="777"/>
      <c r="CQ10" s="778"/>
      <c r="CR10" s="776">
        <v>20</v>
      </c>
      <c r="CS10" s="777"/>
      <c r="CT10" s="777"/>
      <c r="CU10" s="777"/>
      <c r="CV10" s="778"/>
      <c r="CW10" s="776" t="s">
        <v>495</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567</v>
      </c>
      <c r="BT11" s="774"/>
      <c r="BU11" s="774"/>
      <c r="BV11" s="774"/>
      <c r="BW11" s="774"/>
      <c r="BX11" s="774"/>
      <c r="BY11" s="774"/>
      <c r="BZ11" s="774"/>
      <c r="CA11" s="774"/>
      <c r="CB11" s="774"/>
      <c r="CC11" s="774"/>
      <c r="CD11" s="774"/>
      <c r="CE11" s="774"/>
      <c r="CF11" s="774"/>
      <c r="CG11" s="775"/>
      <c r="CH11" s="776">
        <v>71</v>
      </c>
      <c r="CI11" s="777"/>
      <c r="CJ11" s="777"/>
      <c r="CK11" s="777"/>
      <c r="CL11" s="778"/>
      <c r="CM11" s="776">
        <v>885</v>
      </c>
      <c r="CN11" s="777"/>
      <c r="CO11" s="777"/>
      <c r="CP11" s="777"/>
      <c r="CQ11" s="778"/>
      <c r="CR11" s="776">
        <v>100</v>
      </c>
      <c r="CS11" s="777"/>
      <c r="CT11" s="777"/>
      <c r="CU11" s="777"/>
      <c r="CV11" s="778"/>
      <c r="CW11" s="776" t="s">
        <v>495</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568</v>
      </c>
      <c r="BT12" s="774"/>
      <c r="BU12" s="774"/>
      <c r="BV12" s="774"/>
      <c r="BW12" s="774"/>
      <c r="BX12" s="774"/>
      <c r="BY12" s="774"/>
      <c r="BZ12" s="774"/>
      <c r="CA12" s="774"/>
      <c r="CB12" s="774"/>
      <c r="CC12" s="774"/>
      <c r="CD12" s="774"/>
      <c r="CE12" s="774"/>
      <c r="CF12" s="774"/>
      <c r="CG12" s="775"/>
      <c r="CH12" s="776">
        <v>1</v>
      </c>
      <c r="CI12" s="777"/>
      <c r="CJ12" s="777"/>
      <c r="CK12" s="777"/>
      <c r="CL12" s="778"/>
      <c r="CM12" s="776">
        <v>91</v>
      </c>
      <c r="CN12" s="777"/>
      <c r="CO12" s="777"/>
      <c r="CP12" s="777"/>
      <c r="CQ12" s="778"/>
      <c r="CR12" s="776">
        <v>70</v>
      </c>
      <c r="CS12" s="777"/>
      <c r="CT12" s="777"/>
      <c r="CU12" s="777"/>
      <c r="CV12" s="778"/>
      <c r="CW12" s="776" t="s">
        <v>495</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569</v>
      </c>
      <c r="BT13" s="774"/>
      <c r="BU13" s="774"/>
      <c r="BV13" s="774"/>
      <c r="BW13" s="774"/>
      <c r="BX13" s="774"/>
      <c r="BY13" s="774"/>
      <c r="BZ13" s="774"/>
      <c r="CA13" s="774"/>
      <c r="CB13" s="774"/>
      <c r="CC13" s="774"/>
      <c r="CD13" s="774"/>
      <c r="CE13" s="774"/>
      <c r="CF13" s="774"/>
      <c r="CG13" s="775"/>
      <c r="CH13" s="776">
        <v>4</v>
      </c>
      <c r="CI13" s="777"/>
      <c r="CJ13" s="777"/>
      <c r="CK13" s="777"/>
      <c r="CL13" s="778"/>
      <c r="CM13" s="776">
        <v>85</v>
      </c>
      <c r="CN13" s="777"/>
      <c r="CO13" s="777"/>
      <c r="CP13" s="777"/>
      <c r="CQ13" s="778"/>
      <c r="CR13" s="776">
        <v>20</v>
      </c>
      <c r="CS13" s="777"/>
      <c r="CT13" s="777"/>
      <c r="CU13" s="777"/>
      <c r="CV13" s="778"/>
      <c r="CW13" s="776" t="s">
        <v>495</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570</v>
      </c>
      <c r="BT14" s="774"/>
      <c r="BU14" s="774"/>
      <c r="BV14" s="774"/>
      <c r="BW14" s="774"/>
      <c r="BX14" s="774"/>
      <c r="BY14" s="774"/>
      <c r="BZ14" s="774"/>
      <c r="CA14" s="774"/>
      <c r="CB14" s="774"/>
      <c r="CC14" s="774"/>
      <c r="CD14" s="774"/>
      <c r="CE14" s="774"/>
      <c r="CF14" s="774"/>
      <c r="CG14" s="775"/>
      <c r="CH14" s="776">
        <v>24</v>
      </c>
      <c r="CI14" s="777"/>
      <c r="CJ14" s="777"/>
      <c r="CK14" s="777"/>
      <c r="CL14" s="778"/>
      <c r="CM14" s="776">
        <v>-7</v>
      </c>
      <c r="CN14" s="777"/>
      <c r="CO14" s="777"/>
      <c r="CP14" s="777"/>
      <c r="CQ14" s="778"/>
      <c r="CR14" s="776">
        <v>96</v>
      </c>
      <c r="CS14" s="777"/>
      <c r="CT14" s="777"/>
      <c r="CU14" s="777"/>
      <c r="CV14" s="778"/>
      <c r="CW14" s="776" t="s">
        <v>495</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571</v>
      </c>
      <c r="BT15" s="774"/>
      <c r="BU15" s="774"/>
      <c r="BV15" s="774"/>
      <c r="BW15" s="774"/>
      <c r="BX15" s="774"/>
      <c r="BY15" s="774"/>
      <c r="BZ15" s="774"/>
      <c r="CA15" s="774"/>
      <c r="CB15" s="774"/>
      <c r="CC15" s="774"/>
      <c r="CD15" s="774"/>
      <c r="CE15" s="774"/>
      <c r="CF15" s="774"/>
      <c r="CG15" s="775"/>
      <c r="CH15" s="776">
        <v>4</v>
      </c>
      <c r="CI15" s="777"/>
      <c r="CJ15" s="777"/>
      <c r="CK15" s="777"/>
      <c r="CL15" s="778"/>
      <c r="CM15" s="776">
        <v>101</v>
      </c>
      <c r="CN15" s="777"/>
      <c r="CO15" s="777"/>
      <c r="CP15" s="777"/>
      <c r="CQ15" s="778"/>
      <c r="CR15" s="776">
        <v>20</v>
      </c>
      <c r="CS15" s="777"/>
      <c r="CT15" s="777"/>
      <c r="CU15" s="777"/>
      <c r="CV15" s="778"/>
      <c r="CW15" s="776" t="s">
        <v>495</v>
      </c>
      <c r="CX15" s="777"/>
      <c r="CY15" s="777"/>
      <c r="CZ15" s="777"/>
      <c r="DA15" s="778"/>
      <c r="DB15" s="776" t="s">
        <v>495</v>
      </c>
      <c r="DC15" s="777"/>
      <c r="DD15" s="777"/>
      <c r="DE15" s="777"/>
      <c r="DF15" s="778"/>
      <c r="DG15" s="776" t="s">
        <v>495</v>
      </c>
      <c r="DH15" s="777"/>
      <c r="DI15" s="777"/>
      <c r="DJ15" s="777"/>
      <c r="DK15" s="778"/>
      <c r="DL15" s="776" t="s">
        <v>495</v>
      </c>
      <c r="DM15" s="777"/>
      <c r="DN15" s="777"/>
      <c r="DO15" s="777"/>
      <c r="DP15" s="778"/>
      <c r="DQ15" s="776" t="s">
        <v>495</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572</v>
      </c>
      <c r="BT16" s="774"/>
      <c r="BU16" s="774"/>
      <c r="BV16" s="774"/>
      <c r="BW16" s="774"/>
      <c r="BX16" s="774"/>
      <c r="BY16" s="774"/>
      <c r="BZ16" s="774"/>
      <c r="CA16" s="774"/>
      <c r="CB16" s="774"/>
      <c r="CC16" s="774"/>
      <c r="CD16" s="774"/>
      <c r="CE16" s="774"/>
      <c r="CF16" s="774"/>
      <c r="CG16" s="775"/>
      <c r="CH16" s="776">
        <v>0</v>
      </c>
      <c r="CI16" s="777"/>
      <c r="CJ16" s="777"/>
      <c r="CK16" s="777"/>
      <c r="CL16" s="778"/>
      <c r="CM16" s="776">
        <v>5</v>
      </c>
      <c r="CN16" s="777"/>
      <c r="CO16" s="777"/>
      <c r="CP16" s="777"/>
      <c r="CQ16" s="778"/>
      <c r="CR16" s="776">
        <v>5</v>
      </c>
      <c r="CS16" s="777"/>
      <c r="CT16" s="777"/>
      <c r="CU16" s="777"/>
      <c r="CV16" s="778"/>
      <c r="CW16" s="776" t="s">
        <v>495</v>
      </c>
      <c r="CX16" s="777"/>
      <c r="CY16" s="777"/>
      <c r="CZ16" s="777"/>
      <c r="DA16" s="778"/>
      <c r="DB16" s="776" t="s">
        <v>495</v>
      </c>
      <c r="DC16" s="777"/>
      <c r="DD16" s="777"/>
      <c r="DE16" s="777"/>
      <c r="DF16" s="778"/>
      <c r="DG16" s="776" t="s">
        <v>495</v>
      </c>
      <c r="DH16" s="777"/>
      <c r="DI16" s="777"/>
      <c r="DJ16" s="777"/>
      <c r="DK16" s="778"/>
      <c r="DL16" s="776" t="s">
        <v>495</v>
      </c>
      <c r="DM16" s="777"/>
      <c r="DN16" s="777"/>
      <c r="DO16" s="777"/>
      <c r="DP16" s="778"/>
      <c r="DQ16" s="776" t="s">
        <v>495</v>
      </c>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573</v>
      </c>
      <c r="BT17" s="774"/>
      <c r="BU17" s="774"/>
      <c r="BV17" s="774"/>
      <c r="BW17" s="774"/>
      <c r="BX17" s="774"/>
      <c r="BY17" s="774"/>
      <c r="BZ17" s="774"/>
      <c r="CA17" s="774"/>
      <c r="CB17" s="774"/>
      <c r="CC17" s="774"/>
      <c r="CD17" s="774"/>
      <c r="CE17" s="774"/>
      <c r="CF17" s="774"/>
      <c r="CG17" s="775"/>
      <c r="CH17" s="776">
        <v>-398</v>
      </c>
      <c r="CI17" s="777"/>
      <c r="CJ17" s="777"/>
      <c r="CK17" s="777"/>
      <c r="CL17" s="778"/>
      <c r="CM17" s="776">
        <v>293</v>
      </c>
      <c r="CN17" s="777"/>
      <c r="CO17" s="777"/>
      <c r="CP17" s="777"/>
      <c r="CQ17" s="778"/>
      <c r="CR17" s="776">
        <v>57</v>
      </c>
      <c r="CS17" s="777"/>
      <c r="CT17" s="777"/>
      <c r="CU17" s="777"/>
      <c r="CV17" s="778"/>
      <c r="CW17" s="776">
        <v>227</v>
      </c>
      <c r="CX17" s="777"/>
      <c r="CY17" s="777"/>
      <c r="CZ17" s="777"/>
      <c r="DA17" s="778"/>
      <c r="DB17" s="776" t="s">
        <v>495</v>
      </c>
      <c r="DC17" s="777"/>
      <c r="DD17" s="777"/>
      <c r="DE17" s="777"/>
      <c r="DF17" s="778"/>
      <c r="DG17" s="776" t="s">
        <v>495</v>
      </c>
      <c r="DH17" s="777"/>
      <c r="DI17" s="777"/>
      <c r="DJ17" s="777"/>
      <c r="DK17" s="778"/>
      <c r="DL17" s="776" t="s">
        <v>495</v>
      </c>
      <c r="DM17" s="777"/>
      <c r="DN17" s="777"/>
      <c r="DO17" s="777"/>
      <c r="DP17" s="778"/>
      <c r="DQ17" s="776" t="s">
        <v>495</v>
      </c>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32376</v>
      </c>
      <c r="R23" s="793"/>
      <c r="S23" s="793"/>
      <c r="T23" s="793"/>
      <c r="U23" s="793"/>
      <c r="V23" s="793">
        <v>31164</v>
      </c>
      <c r="W23" s="793"/>
      <c r="X23" s="793"/>
      <c r="Y23" s="793"/>
      <c r="Z23" s="793"/>
      <c r="AA23" s="793">
        <v>1211</v>
      </c>
      <c r="AB23" s="793"/>
      <c r="AC23" s="793"/>
      <c r="AD23" s="793"/>
      <c r="AE23" s="794"/>
      <c r="AF23" s="795">
        <v>1092</v>
      </c>
      <c r="AG23" s="793"/>
      <c r="AH23" s="793"/>
      <c r="AI23" s="793"/>
      <c r="AJ23" s="796"/>
      <c r="AK23" s="797"/>
      <c r="AL23" s="798"/>
      <c r="AM23" s="798"/>
      <c r="AN23" s="798"/>
      <c r="AO23" s="798"/>
      <c r="AP23" s="793">
        <v>26492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4667</v>
      </c>
      <c r="R28" s="823"/>
      <c r="S28" s="823"/>
      <c r="T28" s="823"/>
      <c r="U28" s="823"/>
      <c r="V28" s="823">
        <v>4596</v>
      </c>
      <c r="W28" s="823"/>
      <c r="X28" s="823"/>
      <c r="Y28" s="823"/>
      <c r="Z28" s="823"/>
      <c r="AA28" s="823">
        <v>71</v>
      </c>
      <c r="AB28" s="823"/>
      <c r="AC28" s="823"/>
      <c r="AD28" s="823"/>
      <c r="AE28" s="824"/>
      <c r="AF28" s="825">
        <v>71</v>
      </c>
      <c r="AG28" s="823"/>
      <c r="AH28" s="823"/>
      <c r="AI28" s="823"/>
      <c r="AJ28" s="826"/>
      <c r="AK28" s="827">
        <v>291</v>
      </c>
      <c r="AL28" s="828"/>
      <c r="AM28" s="828"/>
      <c r="AN28" s="828"/>
      <c r="AO28" s="828"/>
      <c r="AP28" s="828" t="s">
        <v>495</v>
      </c>
      <c r="AQ28" s="828"/>
      <c r="AR28" s="828"/>
      <c r="AS28" s="828"/>
      <c r="AT28" s="828"/>
      <c r="AU28" s="828" t="s">
        <v>495</v>
      </c>
      <c r="AV28" s="828"/>
      <c r="AW28" s="828"/>
      <c r="AX28" s="828"/>
      <c r="AY28" s="828"/>
      <c r="AZ28" s="829" t="s">
        <v>495</v>
      </c>
      <c r="BA28" s="829"/>
      <c r="BB28" s="829"/>
      <c r="BC28" s="829"/>
      <c r="BD28" s="829"/>
      <c r="BE28" s="820" t="s">
        <v>561</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344</v>
      </c>
      <c r="R29" s="784"/>
      <c r="S29" s="784"/>
      <c r="T29" s="784"/>
      <c r="U29" s="784"/>
      <c r="V29" s="784">
        <v>324</v>
      </c>
      <c r="W29" s="784"/>
      <c r="X29" s="784"/>
      <c r="Y29" s="784"/>
      <c r="Z29" s="784"/>
      <c r="AA29" s="784">
        <v>20</v>
      </c>
      <c r="AB29" s="784"/>
      <c r="AC29" s="784"/>
      <c r="AD29" s="784"/>
      <c r="AE29" s="785"/>
      <c r="AF29" s="786">
        <v>20</v>
      </c>
      <c r="AG29" s="787"/>
      <c r="AH29" s="787"/>
      <c r="AI29" s="787"/>
      <c r="AJ29" s="788"/>
      <c r="AK29" s="834">
        <v>130</v>
      </c>
      <c r="AL29" s="830"/>
      <c r="AM29" s="830"/>
      <c r="AN29" s="830"/>
      <c r="AO29" s="830"/>
      <c r="AP29" s="830">
        <v>197</v>
      </c>
      <c r="AQ29" s="830"/>
      <c r="AR29" s="830"/>
      <c r="AS29" s="830"/>
      <c r="AT29" s="830"/>
      <c r="AU29" s="830">
        <v>82</v>
      </c>
      <c r="AV29" s="830"/>
      <c r="AW29" s="830"/>
      <c r="AX29" s="830"/>
      <c r="AY29" s="830"/>
      <c r="AZ29" s="831" t="s">
        <v>495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4858</v>
      </c>
      <c r="R30" s="784"/>
      <c r="S30" s="784"/>
      <c r="T30" s="784"/>
      <c r="U30" s="784"/>
      <c r="V30" s="784">
        <v>4674</v>
      </c>
      <c r="W30" s="784"/>
      <c r="X30" s="784"/>
      <c r="Y30" s="784"/>
      <c r="Z30" s="784"/>
      <c r="AA30" s="784">
        <v>184</v>
      </c>
      <c r="AB30" s="784"/>
      <c r="AC30" s="784"/>
      <c r="AD30" s="784"/>
      <c r="AE30" s="785"/>
      <c r="AF30" s="786">
        <v>184</v>
      </c>
      <c r="AG30" s="787"/>
      <c r="AH30" s="787"/>
      <c r="AI30" s="787"/>
      <c r="AJ30" s="788"/>
      <c r="AK30" s="834">
        <v>680</v>
      </c>
      <c r="AL30" s="830"/>
      <c r="AM30" s="830"/>
      <c r="AN30" s="830"/>
      <c r="AO30" s="830"/>
      <c r="AP30" s="830" t="s">
        <v>495</v>
      </c>
      <c r="AQ30" s="830"/>
      <c r="AR30" s="830"/>
      <c r="AS30" s="830"/>
      <c r="AT30" s="830"/>
      <c r="AU30" s="830" t="s">
        <v>495</v>
      </c>
      <c r="AV30" s="830"/>
      <c r="AW30" s="830"/>
      <c r="AX30" s="830"/>
      <c r="AY30" s="830"/>
      <c r="AZ30" s="831" t="s">
        <v>495</v>
      </c>
      <c r="BA30" s="831"/>
      <c r="BB30" s="831"/>
      <c r="BC30" s="831"/>
      <c r="BD30" s="831"/>
      <c r="BE30" s="832" t="s">
        <v>562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757</v>
      </c>
      <c r="R31" s="784"/>
      <c r="S31" s="784"/>
      <c r="T31" s="784"/>
      <c r="U31" s="784"/>
      <c r="V31" s="784">
        <v>742</v>
      </c>
      <c r="W31" s="784"/>
      <c r="X31" s="784"/>
      <c r="Y31" s="784"/>
      <c r="Z31" s="784"/>
      <c r="AA31" s="784">
        <v>15</v>
      </c>
      <c r="AB31" s="784"/>
      <c r="AC31" s="784"/>
      <c r="AD31" s="784"/>
      <c r="AE31" s="785"/>
      <c r="AF31" s="786">
        <v>15</v>
      </c>
      <c r="AG31" s="787"/>
      <c r="AH31" s="787"/>
      <c r="AI31" s="787"/>
      <c r="AJ31" s="788"/>
      <c r="AK31" s="834">
        <v>180</v>
      </c>
      <c r="AL31" s="830"/>
      <c r="AM31" s="830"/>
      <c r="AN31" s="830"/>
      <c r="AO31" s="830"/>
      <c r="AP31" s="830" t="s">
        <v>495</v>
      </c>
      <c r="AQ31" s="830"/>
      <c r="AR31" s="830"/>
      <c r="AS31" s="830"/>
      <c r="AT31" s="830"/>
      <c r="AU31" s="830" t="s">
        <v>495</v>
      </c>
      <c r="AV31" s="830"/>
      <c r="AW31" s="830"/>
      <c r="AX31" s="830"/>
      <c r="AY31" s="830"/>
      <c r="AZ31" s="831" t="s">
        <v>495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818</v>
      </c>
      <c r="R32" s="784"/>
      <c r="S32" s="784"/>
      <c r="T32" s="784"/>
      <c r="U32" s="784"/>
      <c r="V32" s="784">
        <v>781</v>
      </c>
      <c r="W32" s="784"/>
      <c r="X32" s="784"/>
      <c r="Y32" s="784"/>
      <c r="Z32" s="784"/>
      <c r="AA32" s="784">
        <v>37</v>
      </c>
      <c r="AB32" s="784"/>
      <c r="AC32" s="784"/>
      <c r="AD32" s="784"/>
      <c r="AE32" s="785"/>
      <c r="AF32" s="786">
        <v>37</v>
      </c>
      <c r="AG32" s="787"/>
      <c r="AH32" s="787"/>
      <c r="AI32" s="787"/>
      <c r="AJ32" s="788"/>
      <c r="AK32" s="834">
        <v>235</v>
      </c>
      <c r="AL32" s="830"/>
      <c r="AM32" s="830"/>
      <c r="AN32" s="830"/>
      <c r="AO32" s="830"/>
      <c r="AP32" s="830">
        <v>92</v>
      </c>
      <c r="AQ32" s="830"/>
      <c r="AR32" s="830"/>
      <c r="AS32" s="830"/>
      <c r="AT32" s="830"/>
      <c r="AU32" s="830">
        <v>22</v>
      </c>
      <c r="AV32" s="830"/>
      <c r="AW32" s="830"/>
      <c r="AX32" s="830"/>
      <c r="AY32" s="830"/>
      <c r="AZ32" s="831" t="s">
        <v>495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5</v>
      </c>
      <c r="R33" s="784"/>
      <c r="S33" s="784"/>
      <c r="T33" s="784"/>
      <c r="U33" s="784"/>
      <c r="V33" s="784">
        <v>3</v>
      </c>
      <c r="W33" s="784"/>
      <c r="X33" s="784"/>
      <c r="Y33" s="784"/>
      <c r="Z33" s="784"/>
      <c r="AA33" s="784">
        <v>2</v>
      </c>
      <c r="AB33" s="784"/>
      <c r="AC33" s="784"/>
      <c r="AD33" s="784"/>
      <c r="AE33" s="785"/>
      <c r="AF33" s="786">
        <v>2</v>
      </c>
      <c r="AG33" s="787"/>
      <c r="AH33" s="787"/>
      <c r="AI33" s="787"/>
      <c r="AJ33" s="788"/>
      <c r="AK33" s="834" t="s">
        <v>495</v>
      </c>
      <c r="AL33" s="830"/>
      <c r="AM33" s="830"/>
      <c r="AN33" s="830"/>
      <c r="AO33" s="830"/>
      <c r="AP33" s="830" t="s">
        <v>495</v>
      </c>
      <c r="AQ33" s="830"/>
      <c r="AR33" s="830"/>
      <c r="AS33" s="830"/>
      <c r="AT33" s="830"/>
      <c r="AU33" s="830" t="s">
        <v>495</v>
      </c>
      <c r="AV33" s="830"/>
      <c r="AW33" s="830"/>
      <c r="AX33" s="830"/>
      <c r="AY33" s="830"/>
      <c r="AZ33" s="831" t="s">
        <v>495</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1262</v>
      </c>
      <c r="R34" s="784"/>
      <c r="S34" s="784"/>
      <c r="T34" s="784"/>
      <c r="U34" s="784"/>
      <c r="V34" s="784">
        <v>1212</v>
      </c>
      <c r="W34" s="784"/>
      <c r="X34" s="784"/>
      <c r="Y34" s="784"/>
      <c r="Z34" s="784"/>
      <c r="AA34" s="784">
        <v>50</v>
      </c>
      <c r="AB34" s="784"/>
      <c r="AC34" s="784"/>
      <c r="AD34" s="784"/>
      <c r="AE34" s="785"/>
      <c r="AF34" s="786">
        <v>1514</v>
      </c>
      <c r="AG34" s="787"/>
      <c r="AH34" s="787"/>
      <c r="AI34" s="787"/>
      <c r="AJ34" s="788"/>
      <c r="AK34" s="834">
        <v>731</v>
      </c>
      <c r="AL34" s="830"/>
      <c r="AM34" s="830"/>
      <c r="AN34" s="830"/>
      <c r="AO34" s="830"/>
      <c r="AP34" s="830">
        <v>5389</v>
      </c>
      <c r="AQ34" s="830"/>
      <c r="AR34" s="830"/>
      <c r="AS34" s="830"/>
      <c r="AT34" s="830"/>
      <c r="AU34" s="830">
        <v>3659</v>
      </c>
      <c r="AV34" s="830"/>
      <c r="AW34" s="830"/>
      <c r="AX34" s="830"/>
      <c r="AY34" s="830"/>
      <c r="AZ34" s="831" t="s">
        <v>495</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2276</v>
      </c>
      <c r="R35" s="784"/>
      <c r="S35" s="784"/>
      <c r="T35" s="784"/>
      <c r="U35" s="784"/>
      <c r="V35" s="784">
        <v>2231</v>
      </c>
      <c r="W35" s="784"/>
      <c r="X35" s="784"/>
      <c r="Y35" s="784"/>
      <c r="Z35" s="784"/>
      <c r="AA35" s="784">
        <v>45</v>
      </c>
      <c r="AB35" s="784"/>
      <c r="AC35" s="784"/>
      <c r="AD35" s="784"/>
      <c r="AE35" s="785"/>
      <c r="AF35" s="786">
        <v>276</v>
      </c>
      <c r="AG35" s="787"/>
      <c r="AH35" s="787"/>
      <c r="AI35" s="787"/>
      <c r="AJ35" s="788"/>
      <c r="AK35" s="834">
        <v>1260</v>
      </c>
      <c r="AL35" s="830"/>
      <c r="AM35" s="830"/>
      <c r="AN35" s="830"/>
      <c r="AO35" s="830"/>
      <c r="AP35" s="830">
        <v>11287</v>
      </c>
      <c r="AQ35" s="830"/>
      <c r="AR35" s="830"/>
      <c r="AS35" s="830"/>
      <c r="AT35" s="830"/>
      <c r="AU35" s="830">
        <v>9345</v>
      </c>
      <c r="AV35" s="830"/>
      <c r="AW35" s="830"/>
      <c r="AX35" s="830"/>
      <c r="AY35" s="830"/>
      <c r="AZ35" s="831" t="s">
        <v>495</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143</v>
      </c>
      <c r="C36" s="781"/>
      <c r="D36" s="781"/>
      <c r="E36" s="781"/>
      <c r="F36" s="781"/>
      <c r="G36" s="781"/>
      <c r="H36" s="781"/>
      <c r="I36" s="781"/>
      <c r="J36" s="781"/>
      <c r="K36" s="781"/>
      <c r="L36" s="781"/>
      <c r="M36" s="781"/>
      <c r="N36" s="781"/>
      <c r="O36" s="781"/>
      <c r="P36" s="782"/>
      <c r="Q36" s="783">
        <v>4205</v>
      </c>
      <c r="R36" s="784"/>
      <c r="S36" s="784"/>
      <c r="T36" s="784"/>
      <c r="U36" s="784"/>
      <c r="V36" s="784">
        <v>4390</v>
      </c>
      <c r="W36" s="784"/>
      <c r="X36" s="784"/>
      <c r="Y36" s="784"/>
      <c r="Z36" s="784"/>
      <c r="AA36" s="784">
        <v>-185</v>
      </c>
      <c r="AB36" s="784"/>
      <c r="AC36" s="784"/>
      <c r="AD36" s="784"/>
      <c r="AE36" s="785"/>
      <c r="AF36" s="786">
        <v>-133</v>
      </c>
      <c r="AG36" s="787"/>
      <c r="AH36" s="787"/>
      <c r="AI36" s="787"/>
      <c r="AJ36" s="788"/>
      <c r="AK36" s="834">
        <v>1101</v>
      </c>
      <c r="AL36" s="830"/>
      <c r="AM36" s="830"/>
      <c r="AN36" s="830"/>
      <c r="AO36" s="830"/>
      <c r="AP36" s="830">
        <v>3781</v>
      </c>
      <c r="AQ36" s="830"/>
      <c r="AR36" s="830"/>
      <c r="AS36" s="830"/>
      <c r="AT36" s="830"/>
      <c r="AU36" s="830">
        <v>2102</v>
      </c>
      <c r="AV36" s="830"/>
      <c r="AW36" s="830"/>
      <c r="AX36" s="830"/>
      <c r="AY36" s="830"/>
      <c r="AZ36" s="831">
        <v>4</v>
      </c>
      <c r="BA36" s="831"/>
      <c r="BB36" s="831"/>
      <c r="BC36" s="831"/>
      <c r="BD36" s="831"/>
      <c r="BE36" s="832" t="s">
        <v>398</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52</v>
      </c>
      <c r="R37" s="784"/>
      <c r="S37" s="784"/>
      <c r="T37" s="784"/>
      <c r="U37" s="784"/>
      <c r="V37" s="784">
        <v>52</v>
      </c>
      <c r="W37" s="784"/>
      <c r="X37" s="784"/>
      <c r="Y37" s="784"/>
      <c r="Z37" s="784"/>
      <c r="AA37" s="784" t="s">
        <v>495</v>
      </c>
      <c r="AB37" s="784"/>
      <c r="AC37" s="784"/>
      <c r="AD37" s="784"/>
      <c r="AE37" s="785"/>
      <c r="AF37" s="786" t="s">
        <v>122</v>
      </c>
      <c r="AG37" s="787"/>
      <c r="AH37" s="787"/>
      <c r="AI37" s="787"/>
      <c r="AJ37" s="788"/>
      <c r="AK37" s="834" t="s">
        <v>495</v>
      </c>
      <c r="AL37" s="830"/>
      <c r="AM37" s="830"/>
      <c r="AN37" s="830"/>
      <c r="AO37" s="830"/>
      <c r="AP37" s="830" t="s">
        <v>495</v>
      </c>
      <c r="AQ37" s="830"/>
      <c r="AR37" s="830"/>
      <c r="AS37" s="830"/>
      <c r="AT37" s="830"/>
      <c r="AU37" s="830" t="s">
        <v>495</v>
      </c>
      <c r="AV37" s="830"/>
      <c r="AW37" s="830"/>
      <c r="AX37" s="830"/>
      <c r="AY37" s="830"/>
      <c r="AZ37" s="831" t="s">
        <v>495</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402</v>
      </c>
      <c r="C38" s="781"/>
      <c r="D38" s="781"/>
      <c r="E38" s="781"/>
      <c r="F38" s="781"/>
      <c r="G38" s="781"/>
      <c r="H38" s="781"/>
      <c r="I38" s="781"/>
      <c r="J38" s="781"/>
      <c r="K38" s="781"/>
      <c r="L38" s="781"/>
      <c r="M38" s="781"/>
      <c r="N38" s="781"/>
      <c r="O38" s="781"/>
      <c r="P38" s="782"/>
      <c r="Q38" s="783">
        <v>58</v>
      </c>
      <c r="R38" s="784"/>
      <c r="S38" s="784"/>
      <c r="T38" s="784"/>
      <c r="U38" s="784"/>
      <c r="V38" s="784">
        <v>58</v>
      </c>
      <c r="W38" s="784"/>
      <c r="X38" s="784"/>
      <c r="Y38" s="784"/>
      <c r="Z38" s="784"/>
      <c r="AA38" s="784" t="s">
        <v>495</v>
      </c>
      <c r="AB38" s="784"/>
      <c r="AC38" s="784"/>
      <c r="AD38" s="784"/>
      <c r="AE38" s="785"/>
      <c r="AF38" s="786" t="s">
        <v>122</v>
      </c>
      <c r="AG38" s="787"/>
      <c r="AH38" s="787"/>
      <c r="AI38" s="787"/>
      <c r="AJ38" s="788"/>
      <c r="AK38" s="834">
        <v>58</v>
      </c>
      <c r="AL38" s="830"/>
      <c r="AM38" s="830"/>
      <c r="AN38" s="830"/>
      <c r="AO38" s="830"/>
      <c r="AP38" s="830" t="s">
        <v>495</v>
      </c>
      <c r="AQ38" s="830"/>
      <c r="AR38" s="830"/>
      <c r="AS38" s="830"/>
      <c r="AT38" s="830"/>
      <c r="AU38" s="830" t="s">
        <v>495</v>
      </c>
      <c r="AV38" s="830"/>
      <c r="AW38" s="830"/>
      <c r="AX38" s="830"/>
      <c r="AY38" s="830"/>
      <c r="AZ38" s="831" t="s">
        <v>495</v>
      </c>
      <c r="BA38" s="831"/>
      <c r="BB38" s="831"/>
      <c r="BC38" s="831"/>
      <c r="BD38" s="831"/>
      <c r="BE38" s="832" t="s">
        <v>401</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1986</v>
      </c>
      <c r="AG63" s="844"/>
      <c r="AH63" s="844"/>
      <c r="AI63" s="844"/>
      <c r="AJ63" s="845"/>
      <c r="AK63" s="846"/>
      <c r="AL63" s="841"/>
      <c r="AM63" s="841"/>
      <c r="AN63" s="841"/>
      <c r="AO63" s="841"/>
      <c r="AP63" s="844">
        <v>20746</v>
      </c>
      <c r="AQ63" s="844"/>
      <c r="AR63" s="844"/>
      <c r="AS63" s="844"/>
      <c r="AT63" s="844"/>
      <c r="AU63" s="844">
        <v>15210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65</v>
      </c>
      <c r="R68" s="866"/>
      <c r="S68" s="866"/>
      <c r="T68" s="866"/>
      <c r="U68" s="866"/>
      <c r="V68" s="866">
        <v>60</v>
      </c>
      <c r="W68" s="866"/>
      <c r="X68" s="866"/>
      <c r="Y68" s="866"/>
      <c r="Z68" s="866"/>
      <c r="AA68" s="866">
        <v>5</v>
      </c>
      <c r="AB68" s="866"/>
      <c r="AC68" s="866"/>
      <c r="AD68" s="866"/>
      <c r="AE68" s="866"/>
      <c r="AF68" s="866">
        <v>5</v>
      </c>
      <c r="AG68" s="866"/>
      <c r="AH68" s="866"/>
      <c r="AI68" s="866"/>
      <c r="AJ68" s="866"/>
      <c r="AK68" s="866" t="s">
        <v>495</v>
      </c>
      <c r="AL68" s="866"/>
      <c r="AM68" s="866"/>
      <c r="AN68" s="866"/>
      <c r="AO68" s="866"/>
      <c r="AP68" s="866" t="s">
        <v>495</v>
      </c>
      <c r="AQ68" s="866"/>
      <c r="AR68" s="866"/>
      <c r="AS68" s="866"/>
      <c r="AT68" s="866"/>
      <c r="AU68" s="866" t="s">
        <v>495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7912</v>
      </c>
      <c r="R69" s="830"/>
      <c r="S69" s="830"/>
      <c r="T69" s="830"/>
      <c r="U69" s="830"/>
      <c r="V69" s="830">
        <v>7612</v>
      </c>
      <c r="W69" s="830"/>
      <c r="X69" s="830"/>
      <c r="Y69" s="830"/>
      <c r="Z69" s="830"/>
      <c r="AA69" s="830">
        <v>300</v>
      </c>
      <c r="AB69" s="830"/>
      <c r="AC69" s="830"/>
      <c r="AD69" s="830"/>
      <c r="AE69" s="830"/>
      <c r="AF69" s="830">
        <v>300</v>
      </c>
      <c r="AG69" s="830"/>
      <c r="AH69" s="830"/>
      <c r="AI69" s="830"/>
      <c r="AJ69" s="830"/>
      <c r="AK69" s="830" t="s">
        <v>495</v>
      </c>
      <c r="AL69" s="830"/>
      <c r="AM69" s="830"/>
      <c r="AN69" s="830"/>
      <c r="AO69" s="830"/>
      <c r="AP69" s="830" t="s">
        <v>495</v>
      </c>
      <c r="AQ69" s="830"/>
      <c r="AR69" s="830"/>
      <c r="AS69" s="830"/>
      <c r="AT69" s="830"/>
      <c r="AU69" s="830" t="s">
        <v>495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310</v>
      </c>
      <c r="R70" s="830"/>
      <c r="S70" s="830"/>
      <c r="T70" s="830"/>
      <c r="U70" s="830"/>
      <c r="V70" s="830">
        <v>281</v>
      </c>
      <c r="W70" s="830"/>
      <c r="X70" s="830"/>
      <c r="Y70" s="830"/>
      <c r="Z70" s="830"/>
      <c r="AA70" s="830">
        <v>29</v>
      </c>
      <c r="AB70" s="830"/>
      <c r="AC70" s="830"/>
      <c r="AD70" s="830"/>
      <c r="AE70" s="830"/>
      <c r="AF70" s="830">
        <v>29</v>
      </c>
      <c r="AG70" s="830"/>
      <c r="AH70" s="830"/>
      <c r="AI70" s="830"/>
      <c r="AJ70" s="830"/>
      <c r="AK70" s="830" t="s">
        <v>495</v>
      </c>
      <c r="AL70" s="830"/>
      <c r="AM70" s="830"/>
      <c r="AN70" s="830"/>
      <c r="AO70" s="830"/>
      <c r="AP70" s="830" t="s">
        <v>495</v>
      </c>
      <c r="AQ70" s="830"/>
      <c r="AR70" s="830"/>
      <c r="AS70" s="830"/>
      <c r="AT70" s="830"/>
      <c r="AU70" s="830" t="s">
        <v>495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304568</v>
      </c>
      <c r="R71" s="830"/>
      <c r="S71" s="830"/>
      <c r="T71" s="830"/>
      <c r="U71" s="830"/>
      <c r="V71" s="830">
        <v>293091</v>
      </c>
      <c r="W71" s="830"/>
      <c r="X71" s="830"/>
      <c r="Y71" s="830"/>
      <c r="Z71" s="830"/>
      <c r="AA71" s="830">
        <v>11478</v>
      </c>
      <c r="AB71" s="830"/>
      <c r="AC71" s="830"/>
      <c r="AD71" s="830"/>
      <c r="AE71" s="830"/>
      <c r="AF71" s="830">
        <v>11478</v>
      </c>
      <c r="AG71" s="830"/>
      <c r="AH71" s="830"/>
      <c r="AI71" s="830"/>
      <c r="AJ71" s="830"/>
      <c r="AK71" s="830" t="s">
        <v>495</v>
      </c>
      <c r="AL71" s="830"/>
      <c r="AM71" s="830"/>
      <c r="AN71" s="830"/>
      <c r="AO71" s="830"/>
      <c r="AP71" s="830" t="s">
        <v>495</v>
      </c>
      <c r="AQ71" s="830"/>
      <c r="AR71" s="830"/>
      <c r="AS71" s="830"/>
      <c r="AT71" s="830"/>
      <c r="AU71" s="830" t="s">
        <v>495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11812</v>
      </c>
      <c r="AG88" s="844"/>
      <c r="AH88" s="844"/>
      <c r="AI88" s="844"/>
      <c r="AJ88" s="844"/>
      <c r="AK88" s="841"/>
      <c r="AL88" s="841"/>
      <c r="AM88" s="841"/>
      <c r="AN88" s="841"/>
      <c r="AO88" s="841"/>
      <c r="AP88" s="844" t="s">
        <v>495</v>
      </c>
      <c r="AQ88" s="844"/>
      <c r="AR88" s="844"/>
      <c r="AS88" s="844"/>
      <c r="AT88" s="844"/>
      <c r="AU88" s="844" t="s">
        <v>495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728</v>
      </c>
      <c r="CS102" s="852"/>
      <c r="CT102" s="852"/>
      <c r="CU102" s="852"/>
      <c r="CV102" s="891"/>
      <c r="CW102" s="890">
        <v>227</v>
      </c>
      <c r="CX102" s="852"/>
      <c r="CY102" s="852"/>
      <c r="CZ102" s="852"/>
      <c r="DA102" s="891"/>
      <c r="DB102" s="890" t="s">
        <v>495</v>
      </c>
      <c r="DC102" s="852"/>
      <c r="DD102" s="852"/>
      <c r="DE102" s="852"/>
      <c r="DF102" s="891"/>
      <c r="DG102" s="890" t="s">
        <v>495</v>
      </c>
      <c r="DH102" s="852"/>
      <c r="DI102" s="852"/>
      <c r="DJ102" s="852"/>
      <c r="DK102" s="891"/>
      <c r="DL102" s="890" t="s">
        <v>495</v>
      </c>
      <c r="DM102" s="852"/>
      <c r="DN102" s="852"/>
      <c r="DO102" s="852"/>
      <c r="DP102" s="891"/>
      <c r="DQ102" s="890" t="s">
        <v>495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295</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295</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295</v>
      </c>
      <c r="DR109" s="893"/>
      <c r="DS109" s="893"/>
      <c r="DT109" s="893"/>
      <c r="DU109" s="894"/>
      <c r="DV109" s="892" t="s">
        <v>419</v>
      </c>
      <c r="DW109" s="893"/>
      <c r="DX109" s="893"/>
      <c r="DY109" s="893"/>
      <c r="DZ109" s="895"/>
    </row>
    <row r="110" spans="1:131" s="218"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3598839</v>
      </c>
      <c r="AB110" s="900"/>
      <c r="AC110" s="900"/>
      <c r="AD110" s="900"/>
      <c r="AE110" s="901"/>
      <c r="AF110" s="902">
        <v>3544634</v>
      </c>
      <c r="AG110" s="900"/>
      <c r="AH110" s="900"/>
      <c r="AI110" s="900"/>
      <c r="AJ110" s="901"/>
      <c r="AK110" s="902">
        <v>3546697</v>
      </c>
      <c r="AL110" s="900"/>
      <c r="AM110" s="900"/>
      <c r="AN110" s="900"/>
      <c r="AO110" s="901"/>
      <c r="AP110" s="903">
        <v>23.8</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28299483</v>
      </c>
      <c r="BR110" s="931"/>
      <c r="BS110" s="931"/>
      <c r="BT110" s="931"/>
      <c r="BU110" s="931"/>
      <c r="BV110" s="931">
        <v>27764772</v>
      </c>
      <c r="BW110" s="931"/>
      <c r="BX110" s="931"/>
      <c r="BY110" s="931"/>
      <c r="BZ110" s="931"/>
      <c r="CA110" s="931">
        <v>26491533</v>
      </c>
      <c r="CB110" s="931"/>
      <c r="CC110" s="931"/>
      <c r="CD110" s="931"/>
      <c r="CE110" s="931"/>
      <c r="CF110" s="944">
        <v>178</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7800</v>
      </c>
      <c r="BR111" s="926"/>
      <c r="BS111" s="926"/>
      <c r="BT111" s="926"/>
      <c r="BU111" s="926"/>
      <c r="BV111" s="926">
        <v>6240</v>
      </c>
      <c r="BW111" s="926"/>
      <c r="BX111" s="926"/>
      <c r="BY111" s="926"/>
      <c r="BZ111" s="926"/>
      <c r="CA111" s="926">
        <v>4680</v>
      </c>
      <c r="CB111" s="926"/>
      <c r="CC111" s="926"/>
      <c r="CD111" s="926"/>
      <c r="CE111" s="926"/>
      <c r="CF111" s="920">
        <v>0</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17676437</v>
      </c>
      <c r="BR112" s="926"/>
      <c r="BS112" s="926"/>
      <c r="BT112" s="926"/>
      <c r="BU112" s="926"/>
      <c r="BV112" s="926">
        <v>16848961</v>
      </c>
      <c r="BW112" s="926"/>
      <c r="BX112" s="926"/>
      <c r="BY112" s="926"/>
      <c r="BZ112" s="926"/>
      <c r="CA112" s="926">
        <v>15209991</v>
      </c>
      <c r="CB112" s="926"/>
      <c r="CC112" s="926"/>
      <c r="CD112" s="926"/>
      <c r="CE112" s="926"/>
      <c r="CF112" s="920">
        <v>102.2</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1839036</v>
      </c>
      <c r="AB113" s="938"/>
      <c r="AC113" s="938"/>
      <c r="AD113" s="938"/>
      <c r="AE113" s="939"/>
      <c r="AF113" s="940">
        <v>1786992</v>
      </c>
      <c r="AG113" s="938"/>
      <c r="AH113" s="938"/>
      <c r="AI113" s="938"/>
      <c r="AJ113" s="939"/>
      <c r="AK113" s="940">
        <v>1711181</v>
      </c>
      <c r="AL113" s="938"/>
      <c r="AM113" s="938"/>
      <c r="AN113" s="938"/>
      <c r="AO113" s="939"/>
      <c r="AP113" s="941">
        <v>11.5</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1195567</v>
      </c>
      <c r="BR114" s="926"/>
      <c r="BS114" s="926"/>
      <c r="BT114" s="926"/>
      <c r="BU114" s="926"/>
      <c r="BV114" s="926">
        <v>1373663</v>
      </c>
      <c r="BW114" s="926"/>
      <c r="BX114" s="926"/>
      <c r="BY114" s="926"/>
      <c r="BZ114" s="926"/>
      <c r="CA114" s="926">
        <v>1177646</v>
      </c>
      <c r="CB114" s="926"/>
      <c r="CC114" s="926"/>
      <c r="CD114" s="926"/>
      <c r="CE114" s="926"/>
      <c r="CF114" s="920">
        <v>7.9</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1560</v>
      </c>
      <c r="AB115" s="938"/>
      <c r="AC115" s="938"/>
      <c r="AD115" s="938"/>
      <c r="AE115" s="939"/>
      <c r="AF115" s="940">
        <v>1560</v>
      </c>
      <c r="AG115" s="938"/>
      <c r="AH115" s="938"/>
      <c r="AI115" s="938"/>
      <c r="AJ115" s="939"/>
      <c r="AK115" s="940">
        <v>1560</v>
      </c>
      <c r="AL115" s="938"/>
      <c r="AM115" s="938"/>
      <c r="AN115" s="938"/>
      <c r="AO115" s="939"/>
      <c r="AP115" s="941">
        <v>0</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929</v>
      </c>
      <c r="AB116" s="959"/>
      <c r="AC116" s="959"/>
      <c r="AD116" s="959"/>
      <c r="AE116" s="960"/>
      <c r="AF116" s="961">
        <v>1676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5440364</v>
      </c>
      <c r="AB117" s="979"/>
      <c r="AC117" s="979"/>
      <c r="AD117" s="979"/>
      <c r="AE117" s="980"/>
      <c r="AF117" s="981">
        <v>5334862</v>
      </c>
      <c r="AG117" s="979"/>
      <c r="AH117" s="979"/>
      <c r="AI117" s="979"/>
      <c r="AJ117" s="980"/>
      <c r="AK117" s="981">
        <v>5259438</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295</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449</v>
      </c>
      <c r="BP119" s="1005"/>
      <c r="BQ119" s="999">
        <v>47179287</v>
      </c>
      <c r="BR119" s="1000"/>
      <c r="BS119" s="1000"/>
      <c r="BT119" s="1000"/>
      <c r="BU119" s="1000"/>
      <c r="BV119" s="1000">
        <v>45993636</v>
      </c>
      <c r="BW119" s="1000"/>
      <c r="BX119" s="1000"/>
      <c r="BY119" s="1000"/>
      <c r="BZ119" s="1000"/>
      <c r="CA119" s="1000">
        <v>42883850</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7800</v>
      </c>
      <c r="DH119" s="986"/>
      <c r="DI119" s="986"/>
      <c r="DJ119" s="986"/>
      <c r="DK119" s="987"/>
      <c r="DL119" s="985">
        <v>6240</v>
      </c>
      <c r="DM119" s="986"/>
      <c r="DN119" s="986"/>
      <c r="DO119" s="986"/>
      <c r="DP119" s="987"/>
      <c r="DQ119" s="985">
        <v>4680</v>
      </c>
      <c r="DR119" s="986"/>
      <c r="DS119" s="986"/>
      <c r="DT119" s="986"/>
      <c r="DU119" s="987"/>
      <c r="DV119" s="988">
        <v>0</v>
      </c>
      <c r="DW119" s="989"/>
      <c r="DX119" s="989"/>
      <c r="DY119" s="989"/>
      <c r="DZ119" s="990"/>
    </row>
    <row r="120" spans="1:130" s="218"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6609274</v>
      </c>
      <c r="BR120" s="931"/>
      <c r="BS120" s="931"/>
      <c r="BT120" s="931"/>
      <c r="BU120" s="931"/>
      <c r="BV120" s="931">
        <v>6427805</v>
      </c>
      <c r="BW120" s="931"/>
      <c r="BX120" s="931"/>
      <c r="BY120" s="931"/>
      <c r="BZ120" s="931"/>
      <c r="CA120" s="931">
        <v>6245421</v>
      </c>
      <c r="CB120" s="931"/>
      <c r="CC120" s="931"/>
      <c r="CD120" s="931"/>
      <c r="CE120" s="931"/>
      <c r="CF120" s="944">
        <v>42</v>
      </c>
      <c r="CG120" s="945"/>
      <c r="CH120" s="945"/>
      <c r="CI120" s="945"/>
      <c r="CJ120" s="945"/>
      <c r="CK120" s="1006" t="s">
        <v>453</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10957022</v>
      </c>
      <c r="DH120" s="931"/>
      <c r="DI120" s="931"/>
      <c r="DJ120" s="931"/>
      <c r="DK120" s="931"/>
      <c r="DL120" s="931">
        <v>10171162</v>
      </c>
      <c r="DM120" s="931"/>
      <c r="DN120" s="931"/>
      <c r="DO120" s="931"/>
      <c r="DP120" s="931"/>
      <c r="DQ120" s="931">
        <v>9345420</v>
      </c>
      <c r="DR120" s="931"/>
      <c r="DS120" s="931"/>
      <c r="DT120" s="931"/>
      <c r="DU120" s="931"/>
      <c r="DV120" s="932">
        <v>62.8</v>
      </c>
      <c r="DW120" s="932"/>
      <c r="DX120" s="932"/>
      <c r="DY120" s="932"/>
      <c r="DZ120" s="933"/>
    </row>
    <row r="121" spans="1:130" s="218"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153634</v>
      </c>
      <c r="BR121" s="926"/>
      <c r="BS121" s="926"/>
      <c r="BT121" s="926"/>
      <c r="BU121" s="926"/>
      <c r="BV121" s="926">
        <v>120427</v>
      </c>
      <c r="BW121" s="926"/>
      <c r="BX121" s="926"/>
      <c r="BY121" s="926"/>
      <c r="BZ121" s="926"/>
      <c r="CA121" s="926">
        <v>92090</v>
      </c>
      <c r="CB121" s="926"/>
      <c r="CC121" s="926"/>
      <c r="CD121" s="926"/>
      <c r="CE121" s="926"/>
      <c r="CF121" s="920">
        <v>0.6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4205022</v>
      </c>
      <c r="DH121" s="926"/>
      <c r="DI121" s="926"/>
      <c r="DJ121" s="926"/>
      <c r="DK121" s="926"/>
      <c r="DL121" s="926">
        <v>4302776</v>
      </c>
      <c r="DM121" s="926"/>
      <c r="DN121" s="926"/>
      <c r="DO121" s="926"/>
      <c r="DP121" s="926"/>
      <c r="DQ121" s="926">
        <v>3658972</v>
      </c>
      <c r="DR121" s="926"/>
      <c r="DS121" s="926"/>
      <c r="DT121" s="926"/>
      <c r="DU121" s="926"/>
      <c r="DV121" s="927">
        <v>24.6</v>
      </c>
      <c r="DW121" s="927"/>
      <c r="DX121" s="927"/>
      <c r="DY121" s="927"/>
      <c r="DZ121" s="928"/>
    </row>
    <row r="122" spans="1:130" s="218"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30519022</v>
      </c>
      <c r="BR122" s="1000"/>
      <c r="BS122" s="1000"/>
      <c r="BT122" s="1000"/>
      <c r="BU122" s="1000"/>
      <c r="BV122" s="1000">
        <v>29717246</v>
      </c>
      <c r="BW122" s="1000"/>
      <c r="BX122" s="1000"/>
      <c r="BY122" s="1000"/>
      <c r="BZ122" s="1000"/>
      <c r="CA122" s="1000">
        <v>27878894</v>
      </c>
      <c r="CB122" s="1000"/>
      <c r="CC122" s="1000"/>
      <c r="CD122" s="1000"/>
      <c r="CE122" s="1000"/>
      <c r="CF122" s="1017">
        <v>187.3</v>
      </c>
      <c r="CG122" s="1018"/>
      <c r="CH122" s="1018"/>
      <c r="CI122" s="1018"/>
      <c r="CJ122" s="1018"/>
      <c r="CK122" s="1009"/>
      <c r="CL122" s="1010"/>
      <c r="CM122" s="1010"/>
      <c r="CN122" s="1010"/>
      <c r="CO122" s="1011"/>
      <c r="CP122" s="1019" t="s">
        <v>143</v>
      </c>
      <c r="CQ122" s="1020"/>
      <c r="CR122" s="1020"/>
      <c r="CS122" s="1020"/>
      <c r="CT122" s="1020"/>
      <c r="CU122" s="1020"/>
      <c r="CV122" s="1020"/>
      <c r="CW122" s="1020"/>
      <c r="CX122" s="1020"/>
      <c r="CY122" s="1020"/>
      <c r="CZ122" s="1020"/>
      <c r="DA122" s="1020"/>
      <c r="DB122" s="1020"/>
      <c r="DC122" s="1020"/>
      <c r="DD122" s="1020"/>
      <c r="DE122" s="1020"/>
      <c r="DF122" s="1021"/>
      <c r="DG122" s="925">
        <v>2417836</v>
      </c>
      <c r="DH122" s="926"/>
      <c r="DI122" s="926"/>
      <c r="DJ122" s="926"/>
      <c r="DK122" s="926"/>
      <c r="DL122" s="926">
        <v>2279593</v>
      </c>
      <c r="DM122" s="926"/>
      <c r="DN122" s="926"/>
      <c r="DO122" s="926"/>
      <c r="DP122" s="926"/>
      <c r="DQ122" s="926">
        <v>2102286</v>
      </c>
      <c r="DR122" s="926"/>
      <c r="DS122" s="926"/>
      <c r="DT122" s="926"/>
      <c r="DU122" s="926"/>
      <c r="DV122" s="927">
        <v>14.1</v>
      </c>
      <c r="DW122" s="927"/>
      <c r="DX122" s="927"/>
      <c r="DY122" s="927"/>
      <c r="DZ122" s="928"/>
    </row>
    <row r="123" spans="1:130" s="218"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457</v>
      </c>
      <c r="BP123" s="1005"/>
      <c r="BQ123" s="1063">
        <v>37281930</v>
      </c>
      <c r="BR123" s="1064"/>
      <c r="BS123" s="1064"/>
      <c r="BT123" s="1064"/>
      <c r="BU123" s="1064"/>
      <c r="BV123" s="1064">
        <v>36265478</v>
      </c>
      <c r="BW123" s="1064"/>
      <c r="BX123" s="1064"/>
      <c r="BY123" s="1064"/>
      <c r="BZ123" s="1064"/>
      <c r="CA123" s="1064">
        <v>34216405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75848</v>
      </c>
      <c r="DH123" s="959"/>
      <c r="DI123" s="959"/>
      <c r="DJ123" s="959"/>
      <c r="DK123" s="960"/>
      <c r="DL123" s="961">
        <v>75756</v>
      </c>
      <c r="DM123" s="959"/>
      <c r="DN123" s="959"/>
      <c r="DO123" s="959"/>
      <c r="DP123" s="960"/>
      <c r="DQ123" s="961">
        <v>81807</v>
      </c>
      <c r="DR123" s="959"/>
      <c r="DS123" s="959"/>
      <c r="DT123" s="959"/>
      <c r="DU123" s="960"/>
      <c r="DV123" s="962">
        <v>0.5</v>
      </c>
      <c r="DW123" s="963"/>
      <c r="DX123" s="963"/>
      <c r="DY123" s="963"/>
      <c r="DZ123" s="964"/>
    </row>
    <row r="124" spans="1:130" s="218"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70.099999999999994</v>
      </c>
      <c r="BR124" s="1027"/>
      <c r="BS124" s="1027"/>
      <c r="BT124" s="1027"/>
      <c r="BU124" s="1027"/>
      <c r="BV124" s="1027">
        <v>68.3</v>
      </c>
      <c r="BW124" s="1027"/>
      <c r="BX124" s="1027"/>
      <c r="BY124" s="1027"/>
      <c r="BZ124" s="1027"/>
      <c r="CA124" s="1027">
        <v>58.2</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20709</v>
      </c>
      <c r="DH124" s="986"/>
      <c r="DI124" s="986"/>
      <c r="DJ124" s="986"/>
      <c r="DK124" s="987"/>
      <c r="DL124" s="985">
        <v>19674</v>
      </c>
      <c r="DM124" s="986"/>
      <c r="DN124" s="986"/>
      <c r="DO124" s="986"/>
      <c r="DP124" s="987"/>
      <c r="DQ124" s="985">
        <v>21506</v>
      </c>
      <c r="DR124" s="986"/>
      <c r="DS124" s="986"/>
      <c r="DT124" s="986"/>
      <c r="DU124" s="987"/>
      <c r="DV124" s="988">
        <v>0.1</v>
      </c>
      <c r="DW124" s="989"/>
      <c r="DX124" s="989"/>
      <c r="DY124" s="989"/>
      <c r="DZ124" s="990"/>
    </row>
    <row r="125" spans="1:130" s="218"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1560</v>
      </c>
      <c r="AB126" s="959"/>
      <c r="AC126" s="959"/>
      <c r="AD126" s="959"/>
      <c r="AE126" s="960"/>
      <c r="AF126" s="961">
        <v>1560</v>
      </c>
      <c r="AG126" s="959"/>
      <c r="AH126" s="959"/>
      <c r="AI126" s="959"/>
      <c r="AJ126" s="960"/>
      <c r="AK126" s="961">
        <v>1560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43124</v>
      </c>
      <c r="AB128" s="1046"/>
      <c r="AC128" s="1046"/>
      <c r="AD128" s="1046"/>
      <c r="AE128" s="1047"/>
      <c r="AF128" s="1048">
        <v>36107</v>
      </c>
      <c r="AG128" s="1046"/>
      <c r="AH128" s="1046"/>
      <c r="AI128" s="1046"/>
      <c r="AJ128" s="1047"/>
      <c r="AK128" s="1048">
        <v>33165</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12.57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17941813</v>
      </c>
      <c r="AB129" s="959"/>
      <c r="AC129" s="959"/>
      <c r="AD129" s="959"/>
      <c r="AE129" s="960"/>
      <c r="AF129" s="961">
        <v>17908066</v>
      </c>
      <c r="AG129" s="959"/>
      <c r="AH129" s="959"/>
      <c r="AI129" s="959"/>
      <c r="AJ129" s="960"/>
      <c r="AK129" s="961">
        <v>18362046</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17.57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3830018</v>
      </c>
      <c r="AB130" s="959"/>
      <c r="AC130" s="959"/>
      <c r="AD130" s="959"/>
      <c r="AE130" s="960"/>
      <c r="AF130" s="961">
        <v>3682708</v>
      </c>
      <c r="AG130" s="959"/>
      <c r="AH130" s="959"/>
      <c r="AI130" s="959"/>
      <c r="AJ130" s="960"/>
      <c r="AK130" s="961">
        <v>3477849</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11.4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14111795</v>
      </c>
      <c r="AB131" s="986"/>
      <c r="AC131" s="986"/>
      <c r="AD131" s="986"/>
      <c r="AE131" s="987"/>
      <c r="AF131" s="985">
        <v>14225358</v>
      </c>
      <c r="AG131" s="986"/>
      <c r="AH131" s="986"/>
      <c r="AI131" s="986"/>
      <c r="AJ131" s="987"/>
      <c r="AK131" s="985">
        <v>14884197</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v>58.2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11.1057594</v>
      </c>
      <c r="AB132" s="1097"/>
      <c r="AC132" s="1097"/>
      <c r="AD132" s="1097"/>
      <c r="AE132" s="1098"/>
      <c r="AF132" s="1099">
        <v>11.36032569</v>
      </c>
      <c r="AG132" s="1097"/>
      <c r="AH132" s="1097"/>
      <c r="AI132" s="1097"/>
      <c r="AJ132" s="1098"/>
      <c r="AK132" s="1099">
        <v>11.74684802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11.4</v>
      </c>
      <c r="AB133" s="1080"/>
      <c r="AC133" s="1080"/>
      <c r="AD133" s="1080"/>
      <c r="AE133" s="1081"/>
      <c r="AF133" s="1079">
        <v>11.1</v>
      </c>
      <c r="AG133" s="1080"/>
      <c r="AH133" s="1080"/>
      <c r="AI133" s="1080"/>
      <c r="AJ133" s="1081"/>
      <c r="AK133" s="1079">
        <v>11.4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F7wpqPKvCf7lYcDa0++HJMTlxYoCML5DRyxTh20P/SoTAUH6kCWv2FXIsGh0vTkYFyDoC7f7TgsLOFmPVf/g==" saltValue="JaQ7SY4g4Fzw+G1oSVHk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D/NFP2a9QzND2YPNDQJlMPmp5Xx/HnQzoYnh7uCQijWCR0qbiaFPcTXJbYpltN1YHAD5Ppeg51xoXQaMELLg==" saltValue="QK6bsBVco6MwwXVUa7/D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4mhHcmEC69HMF/ndgnFkM+OkMjKR4SZ7yykhYgt8sIweW6faZ6xCMObfL06DWNrB94yYEwD8S7mBmsj8ftv9w==" saltValue="VtEafegu4Y78akxN1+ma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4734360</v>
      </c>
      <c r="AP9" s="269">
        <v>125487</v>
      </c>
      <c r="AQ9" s="270">
        <v>98214</v>
      </c>
      <c r="AR9" s="271">
        <v>27.8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195</v>
      </c>
      <c r="AP10" s="272">
        <v>5</v>
      </c>
      <c r="AQ10" s="273">
        <v>8330</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588308</v>
      </c>
      <c r="AP11" s="272">
        <v>15593</v>
      </c>
      <c r="AQ11" s="273">
        <v>2236</v>
      </c>
      <c r="AR11" s="274">
        <v>597.4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12</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150986</v>
      </c>
      <c r="AP13" s="272">
        <v>4002</v>
      </c>
      <c r="AQ13" s="273">
        <v>3111</v>
      </c>
      <c r="AR13" s="274">
        <v>28.6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93124</v>
      </c>
      <c r="AP14" s="272">
        <v>2468</v>
      </c>
      <c r="AQ14" s="273">
        <v>1882</v>
      </c>
      <c r="AR14" s="274">
        <v>31.1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-236915</v>
      </c>
      <c r="AP15" s="272">
        <v>-6280</v>
      </c>
      <c r="AQ15" s="273">
        <v>-6411</v>
      </c>
      <c r="AR15" s="274">
        <v>-2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5330058</v>
      </c>
      <c r="AP16" s="272">
        <v>141276</v>
      </c>
      <c r="AQ16" s="273">
        <v>107373</v>
      </c>
      <c r="AR16" s="274">
        <v>31.6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12.35</v>
      </c>
      <c r="AP21" s="286">
        <v>9.17</v>
      </c>
      <c r="AQ21" s="287">
        <v>3.18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93.5</v>
      </c>
      <c r="AP22" s="291">
        <v>97.5</v>
      </c>
      <c r="AQ22" s="292">
        <v>-4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3546697</v>
      </c>
      <c r="AP32" s="300">
        <v>94007</v>
      </c>
      <c r="AQ32" s="301">
        <v>55954</v>
      </c>
      <c r="AR32" s="302">
        <v>68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t="s">
        <v>495</v>
      </c>
      <c r="AP33" s="300" t="s">
        <v>495</v>
      </c>
      <c r="AQ33" s="301" t="s">
        <v>495</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t="s">
        <v>495</v>
      </c>
      <c r="AP34" s="300" t="s">
        <v>495</v>
      </c>
      <c r="AQ34" s="301">
        <v>1</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1711181</v>
      </c>
      <c r="AP35" s="300">
        <v>45356</v>
      </c>
      <c r="AQ35" s="301">
        <v>17691</v>
      </c>
      <c r="AR35" s="302">
        <v>156.4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t="s">
        <v>495</v>
      </c>
      <c r="AP36" s="300" t="s">
        <v>495</v>
      </c>
      <c r="AQ36" s="301">
        <v>2603</v>
      </c>
      <c r="AR36" s="302" t="s">
        <v>495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v>1560</v>
      </c>
      <c r="AP37" s="300">
        <v>41</v>
      </c>
      <c r="AQ37" s="301">
        <v>579</v>
      </c>
      <c r="AR37" s="302">
        <v>-92.9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t="s">
        <v>495</v>
      </c>
      <c r="AP38" s="303" t="s">
        <v>495</v>
      </c>
      <c r="AQ38" s="304">
        <v>4</v>
      </c>
      <c r="AR38" s="292" t="s">
        <v>495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-33165</v>
      </c>
      <c r="AP39" s="300">
        <v>-879</v>
      </c>
      <c r="AQ39" s="301">
        <v>-4663</v>
      </c>
      <c r="AR39" s="302">
        <v>-81.099999999999994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-3477849</v>
      </c>
      <c r="AP40" s="300">
        <v>-92182</v>
      </c>
      <c r="AQ40" s="301">
        <v>-48945</v>
      </c>
      <c r="AR40" s="302">
        <v>88.3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1748424</v>
      </c>
      <c r="AP41" s="300">
        <v>46343</v>
      </c>
      <c r="AQ41" s="301">
        <v>23225</v>
      </c>
      <c r="AR41" s="302">
        <v>99.5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4651280</v>
      </c>
      <c r="AN51" s="322">
        <v>114640</v>
      </c>
      <c r="AO51" s="323">
        <v>-26.7</v>
      </c>
      <c r="AP51" s="324">
        <v>76347</v>
      </c>
      <c r="AQ51" s="325">
        <v>2.4</v>
      </c>
      <c r="AR51" s="326">
        <v>-29.1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3206270</v>
      </c>
      <c r="AN52" s="330">
        <v>79025</v>
      </c>
      <c r="AO52" s="331">
        <v>-25.9</v>
      </c>
      <c r="AP52" s="332">
        <v>41762</v>
      </c>
      <c r="AQ52" s="333">
        <v>0.5</v>
      </c>
      <c r="AR52" s="334">
        <v>-26.4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3673380</v>
      </c>
      <c r="AN53" s="322">
        <v>92387</v>
      </c>
      <c r="AO53" s="323">
        <v>-19.399999999999999</v>
      </c>
      <c r="AP53" s="324">
        <v>69604</v>
      </c>
      <c r="AQ53" s="325">
        <v>-8.8000000000000007</v>
      </c>
      <c r="AR53" s="326">
        <v>-10.6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2460662</v>
      </c>
      <c r="AN54" s="330">
        <v>61886</v>
      </c>
      <c r="AO54" s="331">
        <v>-21.7</v>
      </c>
      <c r="AP54" s="332">
        <v>36247</v>
      </c>
      <c r="AQ54" s="333">
        <v>-13.2</v>
      </c>
      <c r="AR54" s="334">
        <v>-8.5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4407548</v>
      </c>
      <c r="AN55" s="322">
        <v>112682</v>
      </c>
      <c r="AO55" s="323">
        <v>22</v>
      </c>
      <c r="AP55" s="324">
        <v>68410</v>
      </c>
      <c r="AQ55" s="325">
        <v>-1.7</v>
      </c>
      <c r="AR55" s="326">
        <v>23.7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2069118</v>
      </c>
      <c r="AN56" s="330">
        <v>52898</v>
      </c>
      <c r="AO56" s="331">
        <v>-14.5</v>
      </c>
      <c r="AP56" s="332">
        <v>35086</v>
      </c>
      <c r="AQ56" s="333">
        <v>-3.2</v>
      </c>
      <c r="AR56" s="334">
        <v>-11.3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5197352</v>
      </c>
      <c r="AN57" s="322">
        <v>135172</v>
      </c>
      <c r="AO57" s="323">
        <v>20</v>
      </c>
      <c r="AP57" s="324">
        <v>73019</v>
      </c>
      <c r="AQ57" s="325">
        <v>6.7</v>
      </c>
      <c r="AR57" s="326">
        <v>13.3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3214786</v>
      </c>
      <c r="AN58" s="330">
        <v>83610</v>
      </c>
      <c r="AO58" s="331">
        <v>58.1</v>
      </c>
      <c r="AP58" s="332">
        <v>39427</v>
      </c>
      <c r="AQ58" s="333">
        <v>12.4</v>
      </c>
      <c r="AR58" s="334">
        <v>45.7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3699544</v>
      </c>
      <c r="AN59" s="322">
        <v>98058</v>
      </c>
      <c r="AO59" s="323">
        <v>-27.5</v>
      </c>
      <c r="AP59" s="324">
        <v>76590</v>
      </c>
      <c r="AQ59" s="325">
        <v>4.9000000000000004</v>
      </c>
      <c r="AR59" s="326">
        <v>-32.4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2309328</v>
      </c>
      <c r="AN60" s="330">
        <v>61210</v>
      </c>
      <c r="AO60" s="331">
        <v>-26.8</v>
      </c>
      <c r="AP60" s="332">
        <v>42387</v>
      </c>
      <c r="AQ60" s="333">
        <v>7.5</v>
      </c>
      <c r="AR60" s="334">
        <v>-34.299999999999997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4325821</v>
      </c>
      <c r="AN61" s="337">
        <v>110588</v>
      </c>
      <c r="AO61" s="338">
        <v>-6.3</v>
      </c>
      <c r="AP61" s="339">
        <v>72794</v>
      </c>
      <c r="AQ61" s="340">
        <v>0.7</v>
      </c>
      <c r="AR61" s="326">
        <v>-7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2652033</v>
      </c>
      <c r="AN62" s="330">
        <v>67726</v>
      </c>
      <c r="AO62" s="331">
        <v>-6.2</v>
      </c>
      <c r="AP62" s="332">
        <v>38982</v>
      </c>
      <c r="AQ62" s="333">
        <v>0.8</v>
      </c>
      <c r="AR62" s="334">
        <v>-7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5GP/g4tO8XIg4+7G+8kguLmOS1BzF3FjQEZyub2/WMJTDIa/OxJ56Ss30n0sEpws5u1UFn3fudWHIFfHvspcw==" saltValue="/Ekgamfh5T0lnnvRMtN7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UBkmOxXZIWb2gJgN3OiYCSh1MoiEDHzumTjrQF2A6fiwjcmYrYFGEQfL5wF0djv/wjzybEZ1ob7M6TvfYdsEhA==" saltValue="ZEVkTKSG0UMogQsDTVZG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QuUlv8vVOPemiskV8yQTWTy5blpLWIt/KH9AKIMzVelwMwjOM6VE6itpPMJIjqK7hohEwHnRtM6jhri5+P2JuQ==" saltValue="Uus8KdFn/ysgRAbaukMr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9.1300000000000008</v>
      </c>
      <c r="G47" s="12">
        <v>10.58</v>
      </c>
      <c r="H47" s="12">
        <v>12.85</v>
      </c>
      <c r="I47" s="12">
        <v>10.88</v>
      </c>
      <c r="J47" s="13">
        <v>12.73</v>
      </c>
    </row>
    <row r="48" spans="2:10" ht="57.75" customHeight="1" x14ac:dyDescent="0.15">
      <c r="B48" s="14"/>
      <c r="C48" s="1141" t="s">
        <v>4</v>
      </c>
      <c r="D48" s="1141"/>
      <c r="E48" s="1142"/>
      <c r="F48" s="15">
        <v>6.87</v>
      </c>
      <c r="G48" s="16">
        <v>7.21</v>
      </c>
      <c r="H48" s="16">
        <v>6.13</v>
      </c>
      <c r="I48" s="16">
        <v>6.07</v>
      </c>
      <c r="J48" s="17">
        <v>5.95</v>
      </c>
    </row>
    <row r="49" spans="2:10" ht="57.75" customHeight="1" thickBot="1" x14ac:dyDescent="0.2">
      <c r="B49" s="18"/>
      <c r="C49" s="1143" t="s">
        <v>5</v>
      </c>
      <c r="D49" s="1143"/>
      <c r="E49" s="1144"/>
      <c r="F49" s="19" t="s">
        <v>538</v>
      </c>
      <c r="G49" s="20">
        <v>2.16</v>
      </c>
      <c r="H49" s="20">
        <v>0.7</v>
      </c>
      <c r="I49" s="20" t="s">
        <v>539</v>
      </c>
      <c r="J49" s="21">
        <v>2.14</v>
      </c>
    </row>
    <row r="50" spans="2:10" x14ac:dyDescent="0.15"/>
  </sheetData>
  <sheetProtection algorithmName="SHA-512" hashValue="eN4sjn/TCgx8lAvK5YYjHM1CCa3+XrrSSxkFjQ0rduVoIwu7PrvIlIqeHbsTeyV+8VfW0MtNKgeDSakfHhj+qQ==" saltValue="awkYWoasebRMHDsWlKZ1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川尻　裕大</cp:lastModifiedBy>
  <cp:lastPrinted>2026-03-09T06:29:02Z</cp:lastPrinted>
  <dcterms:created xsi:type="dcterms:W3CDTF">2026-02-23T06:51:34Z</dcterms:created>
  <dcterms:modified xsi:type="dcterms:W3CDTF">2026-03-10T02:54:59Z</dcterms:modified>
  <cp:category/>
</cp:coreProperties>
</file>