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0.153.1.19\r07\本所\10環境水道部\01水道総務課\01総務係\kozue\03ホームページ\水道料金改定\"/>
    </mc:Choice>
  </mc:AlternateContent>
  <xr:revisionPtr revIDLastSave="0" documentId="13_ncr:1_{060E056E-489B-4274-A911-B4EBBD8D6A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広報用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15" i="4"/>
  <c r="F24" i="4"/>
  <c r="F22" i="4"/>
  <c r="F20" i="4"/>
  <c r="F19" i="4"/>
  <c r="F18" i="4"/>
  <c r="F17" i="4"/>
  <c r="F16" i="4"/>
  <c r="F15" i="4"/>
  <c r="F14" i="4"/>
  <c r="F9" i="4"/>
  <c r="F8" i="4"/>
  <c r="F7" i="4"/>
  <c r="F6" i="4"/>
  <c r="F5" i="4"/>
  <c r="F4" i="4"/>
  <c r="E24" i="4"/>
  <c r="E22" i="4"/>
  <c r="E20" i="4"/>
  <c r="E19" i="4"/>
  <c r="E18" i="4"/>
  <c r="E17" i="4"/>
  <c r="E16" i="4"/>
  <c r="E15" i="4"/>
  <c r="E14" i="4"/>
  <c r="D24" i="4"/>
  <c r="D22" i="4"/>
  <c r="D20" i="4"/>
  <c r="D19" i="4"/>
  <c r="D17" i="4"/>
  <c r="D16" i="4"/>
  <c r="D14" i="4"/>
  <c r="E9" i="4"/>
  <c r="E8" i="4"/>
  <c r="E7" i="4"/>
  <c r="E6" i="4"/>
  <c r="E5" i="4"/>
  <c r="E4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<sst xmlns="http://schemas.openxmlformats.org/spreadsheetml/2006/main" count="47" uniqueCount="31">
  <si>
    <t>口径</t>
    <rPh sb="0" eb="2">
      <t>コウケイ</t>
    </rPh>
    <phoneticPr fontId="1"/>
  </si>
  <si>
    <t>13㎜</t>
    <phoneticPr fontId="1"/>
  </si>
  <si>
    <t>20㎜</t>
    <phoneticPr fontId="1"/>
  </si>
  <si>
    <t>25㎜</t>
    <phoneticPr fontId="1"/>
  </si>
  <si>
    <t>30㎜</t>
    <phoneticPr fontId="1"/>
  </si>
  <si>
    <t>40㎜</t>
    <phoneticPr fontId="1"/>
  </si>
  <si>
    <t>50㎜</t>
    <phoneticPr fontId="1"/>
  </si>
  <si>
    <t>基本料金</t>
    <rPh sb="0" eb="2">
      <t>キホン</t>
    </rPh>
    <rPh sb="2" eb="4">
      <t>リョウキン</t>
    </rPh>
    <phoneticPr fontId="1"/>
  </si>
  <si>
    <t>51～</t>
    <phoneticPr fontId="1"/>
  </si>
  <si>
    <t>0～20</t>
    <phoneticPr fontId="1"/>
  </si>
  <si>
    <t>0～50</t>
    <phoneticPr fontId="1"/>
  </si>
  <si>
    <t>0～80</t>
    <phoneticPr fontId="1"/>
  </si>
  <si>
    <t>0～150</t>
    <phoneticPr fontId="1"/>
  </si>
  <si>
    <t>0～250</t>
    <phoneticPr fontId="1"/>
  </si>
  <si>
    <t>21～50</t>
    <phoneticPr fontId="1"/>
  </si>
  <si>
    <t>51～80</t>
    <phoneticPr fontId="1"/>
  </si>
  <si>
    <t>81～</t>
    <phoneticPr fontId="1"/>
  </si>
  <si>
    <t>従量料金</t>
    <rPh sb="0" eb="2">
      <t>ジュウリョウ</t>
    </rPh>
    <rPh sb="2" eb="4">
      <t>リョウキン</t>
    </rPh>
    <phoneticPr fontId="1"/>
  </si>
  <si>
    <t>151～</t>
    <phoneticPr fontId="1"/>
  </si>
  <si>
    <t>251～</t>
    <phoneticPr fontId="1"/>
  </si>
  <si>
    <t>①基本料金</t>
    <rPh sb="1" eb="5">
      <t>キホンリョウキン</t>
    </rPh>
    <phoneticPr fontId="1"/>
  </si>
  <si>
    <t>新料金</t>
    <rPh sb="0" eb="1">
      <t>シン</t>
    </rPh>
    <rPh sb="1" eb="3">
      <t>リョウキン</t>
    </rPh>
    <phoneticPr fontId="1"/>
  </si>
  <si>
    <t>改定率</t>
    <rPh sb="0" eb="2">
      <t>カイテイ</t>
    </rPh>
    <rPh sb="2" eb="3">
      <t>リツ</t>
    </rPh>
    <phoneticPr fontId="1"/>
  </si>
  <si>
    <t>旧料金</t>
    <rPh sb="0" eb="1">
      <t>キュウ</t>
    </rPh>
    <rPh sb="1" eb="3">
      <t>リョウキン</t>
    </rPh>
    <phoneticPr fontId="1"/>
  </si>
  <si>
    <t>②従量料金</t>
    <rPh sb="1" eb="3">
      <t>ジュウリョウ</t>
    </rPh>
    <rPh sb="3" eb="5">
      <t>リョウキン</t>
    </rPh>
    <phoneticPr fontId="1"/>
  </si>
  <si>
    <t>基本料金（２月当たり）</t>
    <rPh sb="0" eb="4">
      <t>キホンリョウキン</t>
    </rPh>
    <rPh sb="6" eb="7">
      <t>ツキ</t>
    </rPh>
    <rPh sb="7" eb="8">
      <t>ア</t>
    </rPh>
    <phoneticPr fontId="1"/>
  </si>
  <si>
    <t>従量料金（１㎥当たり）</t>
    <rPh sb="0" eb="2">
      <t>ジュウリョウ</t>
    </rPh>
    <rPh sb="2" eb="4">
      <t>リョウキン</t>
    </rPh>
    <rPh sb="7" eb="8">
      <t>ア</t>
    </rPh>
    <phoneticPr fontId="1"/>
  </si>
  <si>
    <t>差額</t>
    <rPh sb="0" eb="2">
      <t>サガク</t>
    </rPh>
    <phoneticPr fontId="1"/>
  </si>
  <si>
    <t>基本使用量
（ｍ3）</t>
    <rPh sb="0" eb="2">
      <t>キホン</t>
    </rPh>
    <rPh sb="2" eb="5">
      <t>シヨウリョウ</t>
    </rPh>
    <phoneticPr fontId="1"/>
  </si>
  <si>
    <t>使用水量
（ｍ3）</t>
    <rPh sb="0" eb="2">
      <t>シヨウ</t>
    </rPh>
    <rPh sb="2" eb="3">
      <t>スイ</t>
    </rPh>
    <phoneticPr fontId="1"/>
  </si>
  <si>
    <t>（税込み）</t>
    <rPh sb="1" eb="3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</si>
</sst>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9" formatCode="#,##0&quot;円&quot;"/>
    <numFmt numFmtId="180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9" fontId="2" fillId="0" borderId="2" xfId="1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0" fontId="5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 textRotation="255"/>
    </xf>
    <xf numFmtId="0" fontId="3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9" fontId="2" fillId="0" borderId="3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>
      <alignment vertical="center"/>
    </xf>
    <xf numFmtId="179" fontId="2" fillId="0" borderId="12" xfId="0" applyNumberFormat="1" applyFont="1" applyBorder="1">
      <alignment vertical="center"/>
    </xf>
    <xf numFmtId="179" fontId="2" fillId="0" borderId="13" xfId="0" applyNumberFormat="1" applyFont="1" applyBorder="1">
      <alignment vertical="center"/>
    </xf>
    <xf numFmtId="180" fontId="2" fillId="0" borderId="3" xfId="0" applyNumberFormat="1" applyFont="1" applyBorder="1">
      <alignment vertical="center"/>
    </xf>
    <xf numFmtId="180" fontId="2" fillId="0" borderId="4" xfId="0" applyNumberFormat="1" applyFont="1" applyBorder="1">
      <alignment vertical="center"/>
    </xf>
    <xf numFmtId="0" fontId="2" fillId="0" borderId="0" xfId="0" applyFont="1" applyBorder="1">
      <alignment vertical="center"/>
    </xf>
    <xf numFmtId="179" fontId="2" fillId="0" borderId="16" xfId="0" applyNumberFormat="1" applyFont="1" applyBorder="1">
      <alignment vertical="center"/>
    </xf>
    <xf numFmtId="179" fontId="2" fillId="0" borderId="1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0" fontId="2" fillId="0" borderId="6" xfId="0" applyNumberFormat="1" applyFont="1" applyBorder="1" applyAlignment="1">
      <alignment vertical="center"/>
    </xf>
    <xf numFmtId="180" fontId="2" fillId="0" borderId="7" xfId="0" applyNumberFormat="1" applyFont="1" applyBorder="1" applyAlignment="1">
      <alignment vertical="center"/>
    </xf>
    <xf numFmtId="179" fontId="2" fillId="0" borderId="6" xfId="0" applyNumberFormat="1" applyFon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179" fontId="2" fillId="0" borderId="14" xfId="0" applyNumberFormat="1" applyFont="1" applyBorder="1" applyAlignment="1">
      <alignment vertical="center"/>
    </xf>
    <xf numFmtId="179" fontId="2" fillId="0" borderId="1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E2AC-82A2-4755-83AD-594B10B638C7}">
  <dimension ref="A1:G26"/>
  <sheetViews>
    <sheetView tabSelected="1" workbookViewId="0">
      <selection activeCell="L12" sqref="L12"/>
    </sheetView>
  </sheetViews>
  <sheetFormatPr defaultColWidth="9" defaultRowHeight="18" x14ac:dyDescent="0.45"/>
  <cols>
    <col min="1" max="1" width="5" style="1" customWidth="1"/>
    <col min="2" max="2" width="10.19921875" style="2" customWidth="1"/>
    <col min="3" max="3" width="11.5" style="2" customWidth="1"/>
    <col min="4" max="7" width="14.59765625" style="1" customWidth="1"/>
    <col min="8" max="16384" width="9" style="1"/>
  </cols>
  <sheetData>
    <row r="1" spans="1:7" ht="28.5" customHeight="1" x14ac:dyDescent="0.5">
      <c r="A1" s="5" t="s">
        <v>20</v>
      </c>
      <c r="G1" s="12" t="s">
        <v>30</v>
      </c>
    </row>
    <row r="2" spans="1:7" ht="18.600000000000001" customHeight="1" x14ac:dyDescent="0.45">
      <c r="A2" s="31"/>
      <c r="B2" s="31" t="s">
        <v>0</v>
      </c>
      <c r="C2" s="32" t="s">
        <v>28</v>
      </c>
      <c r="D2" s="42" t="s">
        <v>25</v>
      </c>
      <c r="E2" s="43"/>
      <c r="F2" s="43"/>
      <c r="G2" s="44"/>
    </row>
    <row r="3" spans="1:7" ht="18.600000000000001" customHeight="1" x14ac:dyDescent="0.45">
      <c r="A3" s="31"/>
      <c r="B3" s="31"/>
      <c r="C3" s="32"/>
      <c r="D3" s="7" t="s">
        <v>21</v>
      </c>
      <c r="E3" s="8" t="s">
        <v>23</v>
      </c>
      <c r="F3" s="8" t="s">
        <v>27</v>
      </c>
      <c r="G3" s="22" t="s">
        <v>22</v>
      </c>
    </row>
    <row r="4" spans="1:7" ht="18.600000000000001" customHeight="1" x14ac:dyDescent="0.45">
      <c r="A4" s="33" t="s">
        <v>7</v>
      </c>
      <c r="B4" s="6" t="s">
        <v>1</v>
      </c>
      <c r="C4" s="6" t="s">
        <v>9</v>
      </c>
      <c r="D4" s="9">
        <f>3200*1.1</f>
        <v>3520.0000000000005</v>
      </c>
      <c r="E4" s="11">
        <f>2400*1.1</f>
        <v>2640</v>
      </c>
      <c r="F4" s="11">
        <f>D4-E4</f>
        <v>880.00000000000045</v>
      </c>
      <c r="G4" s="23">
        <v>0.33300000000000002</v>
      </c>
    </row>
    <row r="5" spans="1:7" ht="18.600000000000001" customHeight="1" x14ac:dyDescent="0.45">
      <c r="A5" s="33"/>
      <c r="B5" s="6" t="s">
        <v>2</v>
      </c>
      <c r="C5" s="6" t="s">
        <v>9</v>
      </c>
      <c r="D5" s="10">
        <f>3200*1.1</f>
        <v>3520.0000000000005</v>
      </c>
      <c r="E5" s="11">
        <f>2400*1.1</f>
        <v>2640</v>
      </c>
      <c r="F5" s="11">
        <f t="shared" ref="F5:F9" si="0">D5-E5</f>
        <v>880.00000000000045</v>
      </c>
      <c r="G5" s="23">
        <v>0.33300000000000002</v>
      </c>
    </row>
    <row r="6" spans="1:7" ht="18.600000000000001" customHeight="1" x14ac:dyDescent="0.45">
      <c r="A6" s="33"/>
      <c r="B6" s="6" t="s">
        <v>3</v>
      </c>
      <c r="C6" s="6" t="s">
        <v>10</v>
      </c>
      <c r="D6" s="10">
        <f>8000*1.1</f>
        <v>8800</v>
      </c>
      <c r="E6" s="11">
        <f>6000*1.1</f>
        <v>6600.0000000000009</v>
      </c>
      <c r="F6" s="11">
        <f t="shared" si="0"/>
        <v>2199.9999999999991</v>
      </c>
      <c r="G6" s="23">
        <v>0.33300000000000002</v>
      </c>
    </row>
    <row r="7" spans="1:7" ht="18.600000000000001" customHeight="1" x14ac:dyDescent="0.45">
      <c r="A7" s="33"/>
      <c r="B7" s="6" t="s">
        <v>4</v>
      </c>
      <c r="C7" s="6" t="s">
        <v>11</v>
      </c>
      <c r="D7" s="10">
        <f>12800*1.1</f>
        <v>14080.000000000002</v>
      </c>
      <c r="E7" s="11">
        <f>9600*1.1</f>
        <v>10560</v>
      </c>
      <c r="F7" s="11">
        <f t="shared" si="0"/>
        <v>3520.0000000000018</v>
      </c>
      <c r="G7" s="23">
        <v>0.33300000000000002</v>
      </c>
    </row>
    <row r="8" spans="1:7" ht="18.600000000000001" customHeight="1" x14ac:dyDescent="0.45">
      <c r="A8" s="33"/>
      <c r="B8" s="6" t="s">
        <v>5</v>
      </c>
      <c r="C8" s="6" t="s">
        <v>12</v>
      </c>
      <c r="D8" s="10">
        <f>24000*1.1</f>
        <v>26400.000000000004</v>
      </c>
      <c r="E8" s="11">
        <f>18000*1.1</f>
        <v>19800</v>
      </c>
      <c r="F8" s="11">
        <f t="shared" si="0"/>
        <v>6600.0000000000036</v>
      </c>
      <c r="G8" s="23">
        <v>0.33300000000000002</v>
      </c>
    </row>
    <row r="9" spans="1:7" ht="18.600000000000001" customHeight="1" x14ac:dyDescent="0.45">
      <c r="A9" s="33"/>
      <c r="B9" s="6" t="s">
        <v>6</v>
      </c>
      <c r="C9" s="6" t="s">
        <v>13</v>
      </c>
      <c r="D9" s="10">
        <f>40000*1.1</f>
        <v>44000</v>
      </c>
      <c r="E9" s="11">
        <f>30000*1.1</f>
        <v>33000</v>
      </c>
      <c r="F9" s="11">
        <f t="shared" si="0"/>
        <v>11000</v>
      </c>
      <c r="G9" s="23">
        <v>0.33300000000000002</v>
      </c>
    </row>
    <row r="10" spans="1:7" ht="24.9" customHeight="1" x14ac:dyDescent="0.45">
      <c r="A10" s="16"/>
      <c r="B10" s="13"/>
      <c r="C10" s="13"/>
      <c r="D10" s="14"/>
      <c r="E10" s="14"/>
      <c r="F10" s="14"/>
      <c r="G10" s="15"/>
    </row>
    <row r="11" spans="1:7" ht="28.5" customHeight="1" x14ac:dyDescent="0.5">
      <c r="A11" s="17" t="s">
        <v>24</v>
      </c>
      <c r="B11" s="18"/>
      <c r="C11" s="18"/>
      <c r="D11" s="19"/>
      <c r="E11" s="19"/>
      <c r="F11" s="28"/>
      <c r="G11" s="12" t="s">
        <v>30</v>
      </c>
    </row>
    <row r="12" spans="1:7" ht="18.600000000000001" customHeight="1" x14ac:dyDescent="0.45">
      <c r="A12" s="31"/>
      <c r="B12" s="31" t="s">
        <v>0</v>
      </c>
      <c r="C12" s="32" t="s">
        <v>29</v>
      </c>
      <c r="D12" s="42" t="s">
        <v>26</v>
      </c>
      <c r="E12" s="43"/>
      <c r="F12" s="43"/>
      <c r="G12" s="44"/>
    </row>
    <row r="13" spans="1:7" ht="18.600000000000001" customHeight="1" x14ac:dyDescent="0.45">
      <c r="A13" s="31"/>
      <c r="B13" s="31"/>
      <c r="C13" s="32"/>
      <c r="D13" s="7" t="s">
        <v>21</v>
      </c>
      <c r="E13" s="8" t="s">
        <v>23</v>
      </c>
      <c r="F13" s="8" t="s">
        <v>27</v>
      </c>
      <c r="G13" s="22" t="s">
        <v>22</v>
      </c>
    </row>
    <row r="14" spans="1:7" ht="18.600000000000001" customHeight="1" x14ac:dyDescent="0.45">
      <c r="A14" s="33" t="s">
        <v>17</v>
      </c>
      <c r="B14" s="31" t="s">
        <v>1</v>
      </c>
      <c r="C14" s="3" t="s">
        <v>14</v>
      </c>
      <c r="D14" s="20">
        <f>120*1.1</f>
        <v>132</v>
      </c>
      <c r="E14" s="24">
        <f>120*1.1</f>
        <v>132</v>
      </c>
      <c r="F14" s="20">
        <f>D14-E14</f>
        <v>0</v>
      </c>
      <c r="G14" s="26">
        <v>0</v>
      </c>
    </row>
    <row r="15" spans="1:7" ht="18.600000000000001" customHeight="1" x14ac:dyDescent="0.45">
      <c r="A15" s="33"/>
      <c r="B15" s="31"/>
      <c r="C15" s="4" t="s">
        <v>8</v>
      </c>
      <c r="D15" s="21">
        <f>170*1.1</f>
        <v>187.00000000000003</v>
      </c>
      <c r="E15" s="25">
        <f>120*1.1</f>
        <v>132</v>
      </c>
      <c r="F15" s="29">
        <f t="shared" ref="F15:F24" si="1">D15-E15</f>
        <v>55.000000000000028</v>
      </c>
      <c r="G15" s="27">
        <v>0.41699999999999998</v>
      </c>
    </row>
    <row r="16" spans="1:7" ht="18.600000000000001" customHeight="1" x14ac:dyDescent="0.45">
      <c r="A16" s="33"/>
      <c r="B16" s="31" t="s">
        <v>2</v>
      </c>
      <c r="C16" s="3" t="s">
        <v>14</v>
      </c>
      <c r="D16" s="20">
        <f>120*1.1</f>
        <v>132</v>
      </c>
      <c r="E16" s="24">
        <f>120*1.1</f>
        <v>132</v>
      </c>
      <c r="F16" s="20">
        <f t="shared" si="1"/>
        <v>0</v>
      </c>
      <c r="G16" s="26">
        <v>0</v>
      </c>
    </row>
    <row r="17" spans="1:7" ht="18.600000000000001" customHeight="1" x14ac:dyDescent="0.45">
      <c r="A17" s="33"/>
      <c r="B17" s="31"/>
      <c r="C17" s="4" t="s">
        <v>8</v>
      </c>
      <c r="D17" s="21">
        <f>170*1.1</f>
        <v>187.00000000000003</v>
      </c>
      <c r="E17" s="25">
        <f>120*1.1</f>
        <v>132</v>
      </c>
      <c r="F17" s="21">
        <f t="shared" si="1"/>
        <v>55.000000000000028</v>
      </c>
      <c r="G17" s="27">
        <v>0.41699999999999998</v>
      </c>
    </row>
    <row r="18" spans="1:7" ht="18.600000000000001" customHeight="1" x14ac:dyDescent="0.45">
      <c r="A18" s="33"/>
      <c r="B18" s="31" t="s">
        <v>3</v>
      </c>
      <c r="C18" s="3" t="s">
        <v>15</v>
      </c>
      <c r="D18" s="20">
        <f>120*1.1</f>
        <v>132</v>
      </c>
      <c r="E18" s="24">
        <f>120*1.1</f>
        <v>132</v>
      </c>
      <c r="F18" s="30">
        <f t="shared" si="1"/>
        <v>0</v>
      </c>
      <c r="G18" s="26">
        <v>0</v>
      </c>
    </row>
    <row r="19" spans="1:7" ht="18.600000000000001" customHeight="1" x14ac:dyDescent="0.45">
      <c r="A19" s="33"/>
      <c r="B19" s="31"/>
      <c r="C19" s="4" t="s">
        <v>16</v>
      </c>
      <c r="D19" s="21">
        <f>170*1.1</f>
        <v>187.00000000000003</v>
      </c>
      <c r="E19" s="25">
        <f>120*1.1</f>
        <v>132</v>
      </c>
      <c r="F19" s="21">
        <f t="shared" si="1"/>
        <v>55.000000000000028</v>
      </c>
      <c r="G19" s="27">
        <v>0.41699999999999998</v>
      </c>
    </row>
    <row r="20" spans="1:7" ht="9.3000000000000007" customHeight="1" x14ac:dyDescent="0.45">
      <c r="A20" s="33"/>
      <c r="B20" s="31" t="s">
        <v>4</v>
      </c>
      <c r="C20" s="34" t="s">
        <v>16</v>
      </c>
      <c r="D20" s="38">
        <f>190*1.1</f>
        <v>209.00000000000003</v>
      </c>
      <c r="E20" s="40">
        <f>130*1.1</f>
        <v>143</v>
      </c>
      <c r="F20" s="38">
        <f t="shared" si="1"/>
        <v>66.000000000000028</v>
      </c>
      <c r="G20" s="36">
        <v>0.46100000000000002</v>
      </c>
    </row>
    <row r="21" spans="1:7" ht="9.3000000000000007" customHeight="1" x14ac:dyDescent="0.45">
      <c r="A21" s="33"/>
      <c r="B21" s="31"/>
      <c r="C21" s="35"/>
      <c r="D21" s="39"/>
      <c r="E21" s="41"/>
      <c r="F21" s="39"/>
      <c r="G21" s="37"/>
    </row>
    <row r="22" spans="1:7" ht="9.3000000000000007" customHeight="1" x14ac:dyDescent="0.45">
      <c r="A22" s="33"/>
      <c r="B22" s="31" t="s">
        <v>5</v>
      </c>
      <c r="C22" s="34" t="s">
        <v>18</v>
      </c>
      <c r="D22" s="38">
        <f>200*1.1</f>
        <v>220.00000000000003</v>
      </c>
      <c r="E22" s="40">
        <f>140*1.1</f>
        <v>154</v>
      </c>
      <c r="F22" s="38">
        <f t="shared" si="1"/>
        <v>66.000000000000028</v>
      </c>
      <c r="G22" s="36">
        <v>0.42899999999999999</v>
      </c>
    </row>
    <row r="23" spans="1:7" ht="9.3000000000000007" customHeight="1" x14ac:dyDescent="0.45">
      <c r="A23" s="33"/>
      <c r="B23" s="31"/>
      <c r="C23" s="35"/>
      <c r="D23" s="39"/>
      <c r="E23" s="41"/>
      <c r="F23" s="39"/>
      <c r="G23" s="37"/>
    </row>
    <row r="24" spans="1:7" ht="9.3000000000000007" customHeight="1" x14ac:dyDescent="0.45">
      <c r="A24" s="33"/>
      <c r="B24" s="31" t="s">
        <v>6</v>
      </c>
      <c r="C24" s="34" t="s">
        <v>19</v>
      </c>
      <c r="D24" s="38">
        <f>200*1.1</f>
        <v>220.00000000000003</v>
      </c>
      <c r="E24" s="40">
        <f>140*1.1</f>
        <v>154</v>
      </c>
      <c r="F24" s="38">
        <f t="shared" si="1"/>
        <v>66.000000000000028</v>
      </c>
      <c r="G24" s="36">
        <v>0.42899999999999999</v>
      </c>
    </row>
    <row r="25" spans="1:7" ht="9.3000000000000007" customHeight="1" x14ac:dyDescent="0.45">
      <c r="A25" s="33"/>
      <c r="B25" s="31"/>
      <c r="C25" s="35"/>
      <c r="D25" s="39"/>
      <c r="E25" s="41"/>
      <c r="F25" s="39"/>
      <c r="G25" s="37"/>
    </row>
    <row r="26" spans="1:7" ht="13.5" customHeight="1" x14ac:dyDescent="0.45"/>
  </sheetData>
  <mergeCells count="31">
    <mergeCell ref="D2:G2"/>
    <mergeCell ref="A12:A13"/>
    <mergeCell ref="B12:B13"/>
    <mergeCell ref="C12:C13"/>
    <mergeCell ref="D12:G12"/>
    <mergeCell ref="A2:A3"/>
    <mergeCell ref="B2:B3"/>
    <mergeCell ref="C2:C3"/>
    <mergeCell ref="A4:A9"/>
    <mergeCell ref="G24:G25"/>
    <mergeCell ref="C20:C21"/>
    <mergeCell ref="D20:D21"/>
    <mergeCell ref="G20:G21"/>
    <mergeCell ref="C22:C23"/>
    <mergeCell ref="D22:D23"/>
    <mergeCell ref="G22:G23"/>
    <mergeCell ref="E20:E21"/>
    <mergeCell ref="E22:E23"/>
    <mergeCell ref="E24:E25"/>
    <mergeCell ref="C24:C25"/>
    <mergeCell ref="D24:D25"/>
    <mergeCell ref="F20:F21"/>
    <mergeCell ref="F22:F23"/>
    <mergeCell ref="F24:F25"/>
    <mergeCell ref="A14:A25"/>
    <mergeCell ref="B14:B15"/>
    <mergeCell ref="B16:B17"/>
    <mergeCell ref="B18:B19"/>
    <mergeCell ref="B20:B21"/>
    <mergeCell ref="B24:B25"/>
    <mergeCell ref="B22:B23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D17:D18 D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広報用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多田　明守</cp:lastModifiedBy>
  <cp:lastPrinted>2025-01-24T00:08:10Z</cp:lastPrinted>
  <dcterms:created xsi:type="dcterms:W3CDTF">2025-01-17T01:32:09Z</dcterms:created>
  <dcterms:modified xsi:type="dcterms:W3CDTF">2025-04-14T06:17:07Z</dcterms:modified>
</cp:coreProperties>
</file>